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70" activeTab="0"/>
  </bookViews>
  <sheets>
    <sheet name="dochody" sheetId="1" r:id="rId1"/>
    <sheet name="wydatki" sheetId="2" r:id="rId2"/>
    <sheet name="zad.powierz." sheetId="3" r:id="rId3"/>
    <sheet name="zad.zlec.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<sst xmlns="http://schemas.openxmlformats.org/spreadsheetml/2006/main" count="768" uniqueCount="413">
  <si>
    <t>UKŁADZIE DZIAŁÓW, ROZDZIAŁÓW I PARAGRAFÓW ZGODNIE</t>
  </si>
  <si>
    <t>Z OBOWIĄZUJĄCĄ KLASYFIKACJĄ BUDŻETOWĄ w zł</t>
  </si>
  <si>
    <t xml:space="preserve">    Jednostka </t>
  </si>
  <si>
    <t xml:space="preserve">   wyk. zadanie</t>
  </si>
  <si>
    <t xml:space="preserve">  Urząd Gminy</t>
  </si>
  <si>
    <t>020                           LEŚNICTWO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</si>
  <si>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</si>
  <si>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</si>
  <si>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40002              Dostarczanie wody               </t>
  </si>
  <si>
    <t>700                            GOSPODARKA MIESZKANIOWA</t>
  </si>
  <si>
    <t xml:space="preserve">          70005               Gospodarka gruntami i nieruchomo-</t>
  </si>
  <si>
    <t xml:space="preserve">                                  ściami </t>
  </si>
  <si>
    <t xml:space="preserve">750                             ADMINISTRACJA PUBLICZNA         </t>
  </si>
  <si>
    <t xml:space="preserve">          75011               Urzędy Wojewódzkie              </t>
  </si>
  <si>
    <t xml:space="preserve">                                  państwa na realizację zadań bieżących</t>
  </si>
  <si>
    <t xml:space="preserve">                                  z zakresu administracji rządowej oraz</t>
  </si>
  <si>
    <t xml:space="preserve">          75023               Urzędy Gmin</t>
  </si>
  <si>
    <t xml:space="preserve">                                 państwa na realizację zadań bieżących </t>
  </si>
  <si>
    <t>751                            URZĘDY NACZELNYCH ORGANÓW</t>
  </si>
  <si>
    <t xml:space="preserve">                                 WŁADZY PAŃSTWOWEJ, KONTROLI</t>
  </si>
  <si>
    <t xml:space="preserve">                                 I OCHRONY PRAWA ORAZ SĄDOWNI-</t>
  </si>
  <si>
    <t xml:space="preserve">                                 CTWA      </t>
  </si>
  <si>
    <t xml:space="preserve">          75101              Urzędy naczelnych organów władzy </t>
  </si>
  <si>
    <t xml:space="preserve">                                 państwowej, kontroli i ochrony prawa</t>
  </si>
  <si>
    <t>752                            OBRONA NARODOWA</t>
  </si>
  <si>
    <t xml:space="preserve">          75212               Pozostałe wydatki obronne</t>
  </si>
  <si>
    <t xml:space="preserve">  Urzad Gminy</t>
  </si>
  <si>
    <t>754                            BEZPIECZEŃSTWO PUBLICZNE I</t>
  </si>
  <si>
    <t xml:space="preserve">                                 OCHRONA PRZECIWPOŻAROWA</t>
  </si>
  <si>
    <t xml:space="preserve">          75414              Obrona cywilna</t>
  </si>
  <si>
    <t>756                            DOCHODY OD OSÓB PRAWNYCH, OD</t>
  </si>
  <si>
    <t xml:space="preserve">                                 OSÓB FIZYCZNYCH I OD INNYCH </t>
  </si>
  <si>
    <t xml:space="preserve">                                 JEDNOSTEK NIE POSIADAJACYCH </t>
  </si>
  <si>
    <t xml:space="preserve">          75615              Wpływy z podatku rolnego, podatku </t>
  </si>
  <si>
    <t xml:space="preserve">                                 leśnego, podatku od czynności cywi-</t>
  </si>
  <si>
    <t xml:space="preserve">          75621              Udziały gmin w podatkach stanowią-</t>
  </si>
  <si>
    <t xml:space="preserve">                                 cych dochód budżetu państwa</t>
  </si>
  <si>
    <t xml:space="preserve">758                            RÓŻNE ROZLICZENIA </t>
  </si>
  <si>
    <t xml:space="preserve">          75801              Część oświatowa subwencji ogólnej </t>
  </si>
  <si>
    <t xml:space="preserve">                                 dla jednostek samorządu terytorialnego</t>
  </si>
  <si>
    <t>Urząd Gminy</t>
  </si>
  <si>
    <t xml:space="preserve">  GOPS</t>
  </si>
  <si>
    <t xml:space="preserve">  Gimnazjum</t>
  </si>
  <si>
    <t>Szkoła Podstawowa</t>
  </si>
  <si>
    <t>801                            OŚWIATA I WYCHOWANIE</t>
  </si>
  <si>
    <t xml:space="preserve">          80101              Szkoły podstawowe          </t>
  </si>
  <si>
    <t xml:space="preserve">          80110              Gimnazja                                       </t>
  </si>
  <si>
    <t xml:space="preserve">                                 państwa na realizację zadań bieżących z </t>
  </si>
  <si>
    <t xml:space="preserve">                                 zakresu administracji rządowej oraz </t>
  </si>
  <si>
    <t xml:space="preserve">                                 państwa na realizację zadań bieżących z</t>
  </si>
  <si>
    <t xml:space="preserve">                                 państwa na realizację zadań bieżących</t>
  </si>
  <si>
    <t xml:space="preserve">                                 z zakresu administracji rządowej oraz</t>
  </si>
  <si>
    <t xml:space="preserve">                                 usługi opiekuńcze</t>
  </si>
  <si>
    <t xml:space="preserve">          90015              Oświetlenie ulic, placów i dróg</t>
  </si>
  <si>
    <t xml:space="preserve">                                D O C H O D Y     O G Ó Ł E M                 </t>
  </si>
  <si>
    <t xml:space="preserve"> Dz.  Rozdz.     §     Wyszczególnienie                  </t>
  </si>
  <si>
    <t xml:space="preserve">  Plan na </t>
  </si>
  <si>
    <t xml:space="preserve">    Jednostka</t>
  </si>
  <si>
    <t xml:space="preserve">  wyk. zadanie</t>
  </si>
  <si>
    <t xml:space="preserve">         40002               Dostarczanie wody      </t>
  </si>
  <si>
    <t xml:space="preserve">                      4010    wynagrodzenie osobowe pracowników</t>
  </si>
  <si>
    <t xml:space="preserve">                      4040    dodatkowe wynagrodzenie roczne</t>
  </si>
  <si>
    <t xml:space="preserve">                      4110    składki na ubezpieczenie społeczne</t>
  </si>
  <si>
    <t xml:space="preserve">                      4120    składki na Fundusz Pracy</t>
  </si>
  <si>
    <t xml:space="preserve">                      4210    zakup materiałów i wyposażenia</t>
  </si>
  <si>
    <t xml:space="preserve">                      4260    zakup energii</t>
  </si>
  <si>
    <t xml:space="preserve">                      4270    zakup usług remontowych</t>
  </si>
  <si>
    <t xml:space="preserve">                      4300    zakup usług pozostałych</t>
  </si>
  <si>
    <t xml:space="preserve">                      4410    podróże służbowe krajowe</t>
  </si>
  <si>
    <t xml:space="preserve">                      4430    różne opłaty i składki</t>
  </si>
  <si>
    <t xml:space="preserve">                      4440    odpis na zakładowy fundusz świadczeń</t>
  </si>
  <si>
    <t xml:space="preserve">                                 socjalnych</t>
  </si>
  <si>
    <t xml:space="preserve">          70005              Gospodarka gruntami i nieruchomo-</t>
  </si>
  <si>
    <t xml:space="preserve">                                 ściami                           </t>
  </si>
  <si>
    <t>750                            ADMINISTRACJA PUBLICZNA</t>
  </si>
  <si>
    <t xml:space="preserve">          75011              Urzędy wojewódzkie</t>
  </si>
  <si>
    <t xml:space="preserve">                      4010    wynagrodzenia osobowe pracowników</t>
  </si>
  <si>
    <t xml:space="preserve">                 Rada Gminy</t>
  </si>
  <si>
    <t xml:space="preserve">                      3030    różne wydatki na rzecz osób fizycznych</t>
  </si>
  <si>
    <t xml:space="preserve">                      4210    zakup materiałów i wyposażenia </t>
  </si>
  <si>
    <t xml:space="preserve">          75023              Urząd gminy</t>
  </si>
  <si>
    <t xml:space="preserve">                      4110    składki na ubezpieczenia społeczne</t>
  </si>
  <si>
    <t xml:space="preserve">          75095              Pozostała działalność</t>
  </si>
  <si>
    <t xml:space="preserve">                 WŁADZY PAŃSTWOWEJ, KONTROLI I </t>
  </si>
  <si>
    <t xml:space="preserve">                                 OCHRONY PRAWA ORAZ SĄDOWNI-</t>
  </si>
  <si>
    <t xml:space="preserve">                                 CTWA</t>
  </si>
  <si>
    <t xml:space="preserve">752                            OBRONA NARODOWA </t>
  </si>
  <si>
    <t xml:space="preserve">          75412              Ochotnicze straże pożarne</t>
  </si>
  <si>
    <t xml:space="preserve">           75414             Obrona cywilna</t>
  </si>
  <si>
    <t>757                            OBSŁUGA DŁUGU PUBLICZNEGO</t>
  </si>
  <si>
    <t xml:space="preserve">                                  kredytów i pożyczek jednostek </t>
  </si>
  <si>
    <t xml:space="preserve">                                  samorządu terytorialnego</t>
  </si>
  <si>
    <t xml:space="preserve">                      8070    odsetki i dyskonto od krajowych skarbo-</t>
  </si>
  <si>
    <t>758                            RÓŻNE ROZLICZENIA</t>
  </si>
  <si>
    <t xml:space="preserve">          75818               Rezerwy ogólne i celowe</t>
  </si>
  <si>
    <t xml:space="preserve">                      4810    rezerwy</t>
  </si>
  <si>
    <t xml:space="preserve">801                            OŚWIATA I WYCHOWANIE </t>
  </si>
  <si>
    <t xml:space="preserve">          80101              Szkoły podstawowe</t>
  </si>
  <si>
    <t xml:space="preserve">          80110              Gimnazja</t>
  </si>
  <si>
    <t xml:space="preserve">                      4300    zakup usług pozostałych </t>
  </si>
  <si>
    <t xml:space="preserve">                      4440    odpis na zakładowy fundusz świadczeń </t>
  </si>
  <si>
    <t xml:space="preserve">          80113              Dowożenie uczniów do szkół</t>
  </si>
  <si>
    <t xml:space="preserve">          80195              Pozostała działalność</t>
  </si>
  <si>
    <t>851                            OCHRONA ZDROWIA</t>
  </si>
  <si>
    <t xml:space="preserve">          85154              Przeciwdziałanie alkoholizmowi</t>
  </si>
  <si>
    <t xml:space="preserve">                      3110    świadczenie społeczne</t>
  </si>
  <si>
    <t xml:space="preserve">                      4130    składki na ubezpieczenie zdrowotne</t>
  </si>
  <si>
    <t xml:space="preserve">                      3110    świadczenia społeczne</t>
  </si>
  <si>
    <r>
      <t xml:space="preserve"> </t>
    </r>
    <r>
      <rPr>
        <sz val="10"/>
        <rFont val="Arial CE"/>
        <family val="0"/>
      </rPr>
      <t xml:space="preserve">                     3110    świadczenia społeczne</t>
    </r>
  </si>
  <si>
    <t>854                            EDUKACYJNA OPIEKA WYCHOWA-</t>
  </si>
  <si>
    <t xml:space="preserve">                                 WCZA</t>
  </si>
  <si>
    <t xml:space="preserve">          85401              Świetlice szkolne</t>
  </si>
  <si>
    <t>900                            GOSPODARKA KOMUNALNA I OCHRO-</t>
  </si>
  <si>
    <t xml:space="preserve">                                 NA ŚRODOWISKA</t>
  </si>
  <si>
    <t xml:space="preserve">          90001              Gospodarka ściekowa i ochrona wód</t>
  </si>
  <si>
    <t xml:space="preserve">                      6050    wydatki inwestycyjne jednostek budże-</t>
  </si>
  <si>
    <t xml:space="preserve">                                 towych</t>
  </si>
  <si>
    <t>921                            KULTURA I OCHRONA DZIEDZICTWA</t>
  </si>
  <si>
    <t xml:space="preserve">                                 NARODOWEGO</t>
  </si>
  <si>
    <t xml:space="preserve">          92105              Pozostałe zadania w zakresie kultury</t>
  </si>
  <si>
    <t xml:space="preserve">          92109              Domy i ośrodki kultury, świetlice i</t>
  </si>
  <si>
    <t xml:space="preserve">                                 kluby</t>
  </si>
  <si>
    <t xml:space="preserve">          92116              Biblioteki</t>
  </si>
  <si>
    <t xml:space="preserve">                      4240    zakup pomocy naukowych, dydaktycznych</t>
  </si>
  <si>
    <t xml:space="preserve">                                 i książek</t>
  </si>
  <si>
    <t>926                            KULTURA FIZYCZNA I SPORT</t>
  </si>
  <si>
    <t xml:space="preserve">          92601              Obiekty sportowe</t>
  </si>
  <si>
    <t xml:space="preserve">          92605              Zadania w zakresie kultury fizycznej</t>
  </si>
  <si>
    <t xml:space="preserve">                                 i sportu</t>
  </si>
  <si>
    <t xml:space="preserve">                                 WYDATKI   OGÓŁEM                             </t>
  </si>
  <si>
    <t>1. Dotacje celowe na zadania powierzone w zł</t>
  </si>
  <si>
    <t xml:space="preserve"> Dz.  Rozdz.      §   Wyszczególnienie                  </t>
  </si>
  <si>
    <t xml:space="preserve">750                           ADMINISTRACJA PUBLICZNA  </t>
  </si>
  <si>
    <t xml:space="preserve">          75020              Starostwo Powiatowe              </t>
  </si>
  <si>
    <t xml:space="preserve">                       232    dotacje celowe otrzymane z powiatu na </t>
  </si>
  <si>
    <t xml:space="preserve">                                 zadania bieżące realizowane na podstawie</t>
  </si>
  <si>
    <t xml:space="preserve">                                 porozumień (umów) między jednostkami</t>
  </si>
  <si>
    <t xml:space="preserve">                                 samorządu terytorialnego</t>
  </si>
  <si>
    <t xml:space="preserve">                                OGÓŁEM   DOCHODY                             </t>
  </si>
  <si>
    <t>2. Wydatki dotyczące zadań powierzonych w zł</t>
  </si>
  <si>
    <t xml:space="preserve"> Dz.  Rozdz.     §    Wyszczególnienie    </t>
  </si>
  <si>
    <t xml:space="preserve">   Jednostka</t>
  </si>
  <si>
    <t>750                           ADMINISTRACJA PUBLICZNA</t>
  </si>
  <si>
    <t>Starostwo powiatowe</t>
  </si>
  <si>
    <t xml:space="preserve">                      4120   składki na Fundusz Pracy</t>
  </si>
  <si>
    <t xml:space="preserve">                                OGÓŁEM   WYDATKI                               </t>
  </si>
  <si>
    <t xml:space="preserve"> Dz.  Rozdz.     §     Wyszczególnienie                    </t>
  </si>
  <si>
    <t xml:space="preserve">750                           ADMINISTRACJA  PUBLICZNA  </t>
  </si>
  <si>
    <t xml:space="preserve">          75011             Urzędy wojewódzkie                 </t>
  </si>
  <si>
    <t xml:space="preserve">751                            URZĘDY NACZELNYCH ORGANÓW </t>
  </si>
  <si>
    <t xml:space="preserve">                                 WŁADZY PAŃSTWOWEJ,KONTROLI I </t>
  </si>
  <si>
    <t xml:space="preserve">                                 OCHRONY PRAWA ORAZ SĄDOWNI-                  </t>
  </si>
  <si>
    <t xml:space="preserve">752                            OBRONA NARODOWA                  </t>
  </si>
  <si>
    <t xml:space="preserve">          75212               Pozostałe wydatki obronne            </t>
  </si>
  <si>
    <t xml:space="preserve">                                OGÓŁEM    DOCHODY                                </t>
  </si>
  <si>
    <t xml:space="preserve"> Dz.  Rozdz.     §    Wyszczególnienie                         </t>
  </si>
  <si>
    <t xml:space="preserve">                                 WŁADZY PAŃSTWOWEJ, KONTROLI I</t>
  </si>
  <si>
    <t xml:space="preserve">          75101              Urzędy naczelnych organów władzy</t>
  </si>
  <si>
    <t xml:space="preserve">                                 państrwowej, kontroli i ochrony prawa</t>
  </si>
  <si>
    <t xml:space="preserve">                       4210    zakup materiałów i wyposażenia</t>
  </si>
  <si>
    <t>754                             BEZPIECZEŃSTWO PUBLICZNE I</t>
  </si>
  <si>
    <t xml:space="preserve">                                  OCHRONA PRZECIWPOŻAROWA</t>
  </si>
  <si>
    <t xml:space="preserve">          75414               Obrona cywilna</t>
  </si>
  <si>
    <t xml:space="preserve">                       3110    świadczenia społeczne</t>
  </si>
  <si>
    <t xml:space="preserve">                       4110    składki na ubezpieczenie społeczne</t>
  </si>
  <si>
    <t xml:space="preserve">                       4010    wynagrodzenie osobowe pracowników</t>
  </si>
  <si>
    <t xml:space="preserve">                       4120    składki na Fundusz Pracy</t>
  </si>
  <si>
    <t xml:space="preserve">                       4300    zakup usług pozostałych</t>
  </si>
  <si>
    <t xml:space="preserve">                       4410    podróże służbowe krajowe</t>
  </si>
  <si>
    <t xml:space="preserve">                                  socjalnych</t>
  </si>
  <si>
    <t xml:space="preserve">                                 OGÓŁEM   WYDATKI                             </t>
  </si>
  <si>
    <t xml:space="preserve"> czynności urzędowe</t>
  </si>
  <si>
    <t xml:space="preserve">                                 alkoholu</t>
  </si>
  <si>
    <t xml:space="preserve">                                 które świadczenia z pomocy społecz.</t>
  </si>
  <si>
    <t xml:space="preserve"> państwa na realizacje zadań bieżących</t>
  </si>
  <si>
    <t xml:space="preserve"> z zakresu administracji rządowej oraz </t>
  </si>
  <si>
    <t xml:space="preserve"> innych zadań zleconych gminie ustawami</t>
  </si>
  <si>
    <t>010                          ROLNICTWO I ŁOWIECTWO</t>
  </si>
  <si>
    <t xml:space="preserve">                                dzenia zwierzęcego</t>
  </si>
  <si>
    <t xml:space="preserve">         01030               Izby Rolnicze</t>
  </si>
  <si>
    <t xml:space="preserve">                      2850    wpłaty gmin na rzecz izb rolniczych w </t>
  </si>
  <si>
    <t xml:space="preserve">                                 wysokości 2% uzyskanych wpływów z </t>
  </si>
  <si>
    <t xml:space="preserve">                                 podatku rolnego</t>
  </si>
  <si>
    <t>710                            DZIAŁALNOŚĆ USŁUGOWA</t>
  </si>
  <si>
    <t xml:space="preserve">          71013               Prace geodezyjne i kartograficzne</t>
  </si>
  <si>
    <t xml:space="preserve">                                 opłacane za osoby pobierajace niektóre</t>
  </si>
  <si>
    <t xml:space="preserve">                                 świadczenia z pomocy społecznej</t>
  </si>
  <si>
    <t xml:space="preserve">                      2820    dotacja celowa z budżetu na finansowanie </t>
  </si>
  <si>
    <t xml:space="preserve">                                 lub dofinansowanie zadań zleconych do</t>
  </si>
  <si>
    <t xml:space="preserve">                                 realizacji stowarzyszeniom</t>
  </si>
  <si>
    <t xml:space="preserve">                                państwa na realizacje zadań bieżących </t>
  </si>
  <si>
    <t xml:space="preserve">                                z zakresu administracji rządowej oraz</t>
  </si>
  <si>
    <t xml:space="preserve">      Plan na </t>
  </si>
  <si>
    <t xml:space="preserve">                                  użytkowanie wieczyste nieruchomości</t>
  </si>
  <si>
    <t xml:space="preserve">                                oraz badania monitoringowe  pozosta-</t>
  </si>
  <si>
    <t xml:space="preserve">                                łości chemicznych i biologicznych w </t>
  </si>
  <si>
    <t xml:space="preserve">                                tkankach zwierząt i produktach  pocho-</t>
  </si>
  <si>
    <t xml:space="preserve">          02001              Gospodarka leśna</t>
  </si>
  <si>
    <t xml:space="preserve">                      6050    wydatki inwestycyjne jednostek</t>
  </si>
  <si>
    <t xml:space="preserve">                                 budżetowych</t>
  </si>
  <si>
    <t xml:space="preserve">                      4280     zakup usług zdrowotnych</t>
  </si>
  <si>
    <t xml:space="preserve">                      4430    rózne opłaty i składki</t>
  </si>
  <si>
    <t xml:space="preserve">                      4280    zakup usług zdrowotnych</t>
  </si>
  <si>
    <t xml:space="preserve">          80146              Dokształcanie i doskonalenie </t>
  </si>
  <si>
    <t xml:space="preserve">                     4210    zakup materiałów i wyposażenia</t>
  </si>
  <si>
    <t xml:space="preserve">                     4300    zakup usług pozostałych</t>
  </si>
  <si>
    <t xml:space="preserve">          80146              Dokształcanie i doskonalenie</t>
  </si>
  <si>
    <t xml:space="preserve">    Gimnzajum</t>
  </si>
  <si>
    <t xml:space="preserve">                     4410    podróże służbowe krajowe</t>
  </si>
  <si>
    <t xml:space="preserve">           85401             Świetlice szkolne</t>
  </si>
  <si>
    <t xml:space="preserve">          90002              Gospodarka odpadami</t>
  </si>
  <si>
    <t>010                           ROLNICTWO I ŁOWIECTWO</t>
  </si>
  <si>
    <t xml:space="preserve">           75702               Obsługa papierów wartościowych,</t>
  </si>
  <si>
    <t xml:space="preserve">    2003 r.</t>
  </si>
  <si>
    <t xml:space="preserve">   2003 r.</t>
  </si>
  <si>
    <t>Załącznik Nr 1 do Zarządzenia Wójta Gminy</t>
  </si>
  <si>
    <t>Jordanów Śląski Nr 1/F/2003</t>
  </si>
  <si>
    <t>z dnia 15 stycznia 2003 r.</t>
  </si>
  <si>
    <t>Załącznik Nr 2 do Zarzadzenia Wójta Gminy</t>
  </si>
  <si>
    <t>Załącznik Nr 3 do Zarządzenia Wójta Gminy</t>
  </si>
  <si>
    <t>PLAN FINANSOWY ZADAŃ Z ZAKRESU ADMINISTRACJI</t>
  </si>
  <si>
    <t xml:space="preserve">   Plan na </t>
  </si>
  <si>
    <t xml:space="preserve">    GOPS</t>
  </si>
  <si>
    <t>1. Dotacje celowe na zadania zlecone w zł</t>
  </si>
  <si>
    <t>2. Wydatki dotyczace zadań zleconych w zł</t>
  </si>
  <si>
    <t>RZĄDOWEJ I INNYCH ZADAŃ ZLECONYCH JEDNOSTCE</t>
  </si>
  <si>
    <t xml:space="preserve">PLAN FINANSOWY ZADAŃ WSPÓLNYCH REALIZOWANYCH </t>
  </si>
  <si>
    <t>W DRODZE UMÓW LUB POROZUMIEŃ MIĘDZY JEDNOSTKAMI</t>
  </si>
  <si>
    <t>SAMORZĄDU TERYTORIALNEGO NA 2003 ROK</t>
  </si>
  <si>
    <t xml:space="preserve">         01022             Zwalczanie chorób zakaźnych zwierzat</t>
  </si>
  <si>
    <t xml:space="preserve">                                  innych zadań zleconych gminie ustawami</t>
  </si>
  <si>
    <t xml:space="preserve">                                 zadań zleconych gminie ustawami</t>
  </si>
  <si>
    <t xml:space="preserve">                                zakresu administracji rządowej oraz innych </t>
  </si>
  <si>
    <t xml:space="preserve">                                zakresu administracji rządowej oraz innych</t>
  </si>
  <si>
    <t xml:space="preserve">                                zadań zleconych gminie ustawami</t>
  </si>
  <si>
    <t xml:space="preserve">                                 innych zadań zleconych gminie ustawami</t>
  </si>
  <si>
    <t xml:space="preserve">                                 nauczycieli </t>
  </si>
  <si>
    <t xml:space="preserve">                                 na ubezpieczenie społeczne </t>
  </si>
  <si>
    <r>
      <t xml:space="preserve">  </t>
    </r>
    <r>
      <rPr>
        <b/>
        <sz val="10"/>
        <rFont val="Arial CE"/>
        <family val="2"/>
      </rPr>
      <t>Urząd Gminy</t>
    </r>
  </si>
  <si>
    <t xml:space="preserve">                                innych zadań zleconych gminie ustawami</t>
  </si>
  <si>
    <t xml:space="preserve">                                  innych zadań zleconych gminie ustawami      </t>
  </si>
  <si>
    <t xml:space="preserve">                       4440    odpis na zakładowy fundusz świadczeń</t>
  </si>
  <si>
    <t xml:space="preserve">                                samorządu terytorialnego lub innych</t>
  </si>
  <si>
    <t xml:space="preserve">                                 jednostek zaliczonych do sektora finansów</t>
  </si>
  <si>
    <t xml:space="preserve">                                 charakterze</t>
  </si>
  <si>
    <t xml:space="preserve">                                 majątkowych Skarbu Państwa, jednostek </t>
  </si>
  <si>
    <t xml:space="preserve">                                 publicznych oraz innych umów o podobnym</t>
  </si>
  <si>
    <t xml:space="preserve">                                  majątkowych Skarbu Państwa, jednostek </t>
  </si>
  <si>
    <t xml:space="preserve">                                  samorządu terytorialnego lub innych</t>
  </si>
  <si>
    <t xml:space="preserve">                                  charakterze</t>
  </si>
  <si>
    <t xml:space="preserve">                                  jednostek zaliczonych do sektora finansów</t>
  </si>
  <si>
    <t xml:space="preserve">                                 publicznych oraz innych umów o podobnym </t>
  </si>
  <si>
    <t xml:space="preserve">          75618              Wpływy z innych opłat stanowiących</t>
  </si>
  <si>
    <t xml:space="preserve">                                 dochody jednostek samorządu teryto-</t>
  </si>
  <si>
    <t xml:space="preserve">                                 rialnego na podstawie ustaw</t>
  </si>
  <si>
    <t xml:space="preserve">                                 na ubezpieczenie społeczne    </t>
  </si>
  <si>
    <t xml:space="preserve">                      4530    podatek od towarów i usług (VAT)</t>
  </si>
  <si>
    <t xml:space="preserve">  wyk. Zadanie</t>
  </si>
  <si>
    <t xml:space="preserve"> Dz.  Rozdz.      §   Wyszczególnienie                                         Plan na      </t>
  </si>
  <si>
    <t xml:space="preserve">                  na realizacje zadań bieżących jednostek</t>
  </si>
  <si>
    <t xml:space="preserve">                  sektora finansów publicznych</t>
  </si>
  <si>
    <t xml:space="preserve">          75807               Część wyrównawcza subwencji </t>
  </si>
  <si>
    <t xml:space="preserve">                                  ogólnej dla gmin</t>
  </si>
  <si>
    <t xml:space="preserve">          85214              Zasiłki i pomoc w naturze oraz składki</t>
  </si>
  <si>
    <t xml:space="preserve">          85219              Ośrodek Pomocy Społecznej</t>
  </si>
  <si>
    <t>852                            POMOC SPOŁECZNA</t>
  </si>
  <si>
    <t xml:space="preserve">          85213              Składki na ubezpieczenie zdrowotne</t>
  </si>
  <si>
    <t xml:space="preserve">                       0690   wpływy z różnych opłat</t>
  </si>
  <si>
    <t xml:space="preserve">                       0750    dochody z najmu i dzierżawy składników</t>
  </si>
  <si>
    <t xml:space="preserve">                       0830    wpływy z usług </t>
  </si>
  <si>
    <t xml:space="preserve">                       0470    wpływy z opłat za zarząd, użytkowanie i</t>
  </si>
  <si>
    <t xml:space="preserve">                       0770     wpłaty z tytułu odpłatnego nabycia prawa</t>
  </si>
  <si>
    <t xml:space="preserve">                       2010    dotacje celowe otrzymane z budżetu </t>
  </si>
  <si>
    <t xml:space="preserve">                       0920     pozostałe odsetki    </t>
  </si>
  <si>
    <t xml:space="preserve">                       0970     wpływy z różnych dochodów</t>
  </si>
  <si>
    <t xml:space="preserve">                       2010    dotacje celowe otrzymane z budżetu</t>
  </si>
  <si>
    <t xml:space="preserve">                       0310    podatek od nieruchomości</t>
  </si>
  <si>
    <t xml:space="preserve">                       0320    podatek rolny</t>
  </si>
  <si>
    <t xml:space="preserve">                       0330    podatek leśny  </t>
  </si>
  <si>
    <t xml:space="preserve">                       0340    podatek od środków transportowych</t>
  </si>
  <si>
    <t xml:space="preserve">                       0370    podatek od posiadania psów</t>
  </si>
  <si>
    <t xml:space="preserve">                       0450    wpływy z opłaty administracyjnej za </t>
  </si>
  <si>
    <t xml:space="preserve">                       0500    podatek od czynności cywilnoprawnych</t>
  </si>
  <si>
    <t xml:space="preserve">                       0690    wpływy z różnych opłat</t>
  </si>
  <si>
    <t xml:space="preserve">                       2440    dotacje otrzymane z funduszy celowych</t>
  </si>
  <si>
    <t xml:space="preserve">                       0410    wpływy z opłaty skarbowej</t>
  </si>
  <si>
    <t xml:space="preserve">                       0480    wpływy z opłat za zezwolenia na sprzedaż</t>
  </si>
  <si>
    <t xml:space="preserve">                       0690    wpływy z różnych opłat       </t>
  </si>
  <si>
    <t xml:space="preserve">                       0010    podatek dochodowy od osób fizycznych</t>
  </si>
  <si>
    <t xml:space="preserve">                       0020    podatek dochodowy od osób prawnych</t>
  </si>
  <si>
    <t xml:space="preserve">                       2920    subwencje ogólne z budżetu państwa</t>
  </si>
  <si>
    <t xml:space="preserve">                       0920    pozostałe odsetki                </t>
  </si>
  <si>
    <t xml:space="preserve">                       0970    wpływy z różnych dochodów</t>
  </si>
  <si>
    <t xml:space="preserve">                       0920    pozostałe odsetki</t>
  </si>
  <si>
    <t xml:space="preserve">                       0970    wpływy z różnych dochodów </t>
  </si>
  <si>
    <t xml:space="preserve">                       2010   dotacje celowe otrzymane z budżetu </t>
  </si>
  <si>
    <t>Załącznik Nr 3 do Zarzadzenia Wójta Gminy</t>
  </si>
  <si>
    <r>
      <t xml:space="preserve">                     </t>
    </r>
    <r>
      <rPr>
        <sz val="10"/>
        <rFont val="Arial CE"/>
        <family val="2"/>
      </rPr>
      <t>2010    dotacje celowe otrzymane z budżetu</t>
    </r>
  </si>
  <si>
    <t xml:space="preserve">                      2010    dotacje celowe otrzymane z budżetu</t>
  </si>
  <si>
    <t xml:space="preserve">                      2010      dotacje celowe otrzymane z budżetu</t>
  </si>
  <si>
    <t xml:space="preserve">                      2010     dotacje celowe otrzymane z budżetu</t>
  </si>
  <si>
    <t xml:space="preserve">          85219              Ośrodek pomocy społecznej</t>
  </si>
  <si>
    <t xml:space="preserve">          85214               Zasiłki i pomoc w naturze oraz składki</t>
  </si>
  <si>
    <t>600                            TRANSPORT I ŁĄCZNOŚĆ</t>
  </si>
  <si>
    <t xml:space="preserve">          60016               Drogi publiczne i gminne</t>
  </si>
  <si>
    <t xml:space="preserve">                      4210    zakup materiałów i wyposazenia</t>
  </si>
  <si>
    <t xml:space="preserve">          71004              Plany zagospodarowania przestrzenn.</t>
  </si>
  <si>
    <t xml:space="preserve">                      6060    wydatki na zakupy inwestycyjne jednostek</t>
  </si>
  <si>
    <t xml:space="preserve">                                  budżetowych</t>
  </si>
  <si>
    <t xml:space="preserve">           75647             Pobór podatków, opłat i nieopodatko-</t>
  </si>
  <si>
    <t xml:space="preserve">                                 wanych należnosci budżetowych</t>
  </si>
  <si>
    <t xml:space="preserve">                      4100    wynagrodzenia agencyjno-prowizyjne</t>
  </si>
  <si>
    <t xml:space="preserve">          85215              Dodatki mieszkaniowe</t>
  </si>
  <si>
    <t xml:space="preserve">          85228              Usługi opiekuńcze i specjalistyczne</t>
  </si>
  <si>
    <t xml:space="preserve">          85295              Pozostała działalność</t>
  </si>
  <si>
    <t xml:space="preserve">3. Dochody z zakresu administracji rzadowej podlegające </t>
  </si>
  <si>
    <t>Dz.  Rozdz.          §    Wyszczególnienie</t>
  </si>
  <si>
    <t xml:space="preserve">    plan na</t>
  </si>
  <si>
    <t xml:space="preserve">  Jednostka </t>
  </si>
  <si>
    <t xml:space="preserve"> wyk.zadanie</t>
  </si>
  <si>
    <t>750                             ADMINISTRACJA PUBLICZNA</t>
  </si>
  <si>
    <t xml:space="preserve">        75011                  Urzędy Wojewódzkie</t>
  </si>
  <si>
    <t xml:space="preserve">                                  DOCHODY OGÓŁEM                       </t>
  </si>
  <si>
    <t xml:space="preserve">                        0690    wpływy z różnych opłat</t>
  </si>
  <si>
    <t>Jordanów Śląski Nr 1/F/2005</t>
  </si>
  <si>
    <t>WYDATKI BUDŻETU GMINY JORDANÓW ŚL. NA ROK 2005 W</t>
  </si>
  <si>
    <t xml:space="preserve">       2005 r.</t>
  </si>
  <si>
    <t xml:space="preserve">          75020               Starostwa powiatowe</t>
  </si>
  <si>
    <t xml:space="preserve">                      2320     dotacje celowe przekazane dla powiatu</t>
  </si>
  <si>
    <t xml:space="preserve">                                  na zadania bieżące realizowane na </t>
  </si>
  <si>
    <t xml:space="preserve">                                  podstawie porozumień między jednostkami</t>
  </si>
  <si>
    <t xml:space="preserve">                      4170    wynagrodzenia bezosobowe</t>
  </si>
  <si>
    <t xml:space="preserve">                      4350    opłaty za usługi internetowe</t>
  </si>
  <si>
    <t xml:space="preserve">                      4610     koszty postępowania sądowego i prokura-</t>
  </si>
  <si>
    <t xml:space="preserve">                                  torskiego</t>
  </si>
  <si>
    <t xml:space="preserve">                      4280    zakup usług zdrowotnych                                 </t>
  </si>
  <si>
    <t xml:space="preserve">                     4440     odpis na zakładowy fundusz świadczeń</t>
  </si>
  <si>
    <r>
      <t xml:space="preserve">                        </t>
    </r>
    <r>
      <rPr>
        <sz val="10"/>
        <rFont val="Arial CE"/>
        <family val="2"/>
      </rPr>
      <t xml:space="preserve">         socjalnych</t>
    </r>
  </si>
  <si>
    <t xml:space="preserve">                      4110    składki na ubezpieczenia społeczne          </t>
  </si>
  <si>
    <t xml:space="preserve">         85202                Domy pomocy społecznej</t>
  </si>
  <si>
    <t xml:space="preserve">                      4330     zakup usług przez jednostki samorządu </t>
  </si>
  <si>
    <r>
      <t xml:space="preserve">  </t>
    </r>
    <r>
      <rPr>
        <sz val="10"/>
        <rFont val="Arial CE"/>
        <family val="2"/>
      </rPr>
      <t xml:space="preserve">                                terytorialnnnego od innych jednostek</t>
    </r>
  </si>
  <si>
    <t xml:space="preserve">                                  samorzadu terytorialnego</t>
  </si>
  <si>
    <t xml:space="preserve">         85212                Świadczenia rodzinne oraz składki</t>
  </si>
  <si>
    <t xml:space="preserve">                                  na ubezpieczenia emerytalne i rentowe</t>
  </si>
  <si>
    <t xml:space="preserve">                                  z ubezpieczenia społecznego</t>
  </si>
  <si>
    <t xml:space="preserve">                      3110     świadczenia społeczne</t>
  </si>
  <si>
    <t xml:space="preserve">                      4010     wynagrodzenia osobowe pracowników</t>
  </si>
  <si>
    <t xml:space="preserve">                      4410     podróże służbowe krajowe</t>
  </si>
  <si>
    <t>SAMORZADU TERYTORIALNEGO USTAWAMI NA 2005 ROK</t>
  </si>
  <si>
    <t xml:space="preserve">     2005 r.</t>
  </si>
  <si>
    <t xml:space="preserve">  2005 r.</t>
  </si>
  <si>
    <t xml:space="preserve">                                 ubezpieczenia emerytalne i rentowe</t>
  </si>
  <si>
    <t xml:space="preserve">                                 z ubezpieczenia społecznego</t>
  </si>
  <si>
    <t xml:space="preserve">         85213               Składki na ubezpieczenie zdrowotne </t>
  </si>
  <si>
    <t xml:space="preserve">                                 świadczenia z pomocy społecznej oraz</t>
  </si>
  <si>
    <t xml:space="preserve">                                 niektóre świadczenia rodzinne</t>
  </si>
  <si>
    <t xml:space="preserve">         85214               Zasiłki i pomoc w naturze oraz składki</t>
  </si>
  <si>
    <t xml:space="preserve">                                 na ubezpieczenie społeczne</t>
  </si>
  <si>
    <t xml:space="preserve">                       6060    wydatki na zakupy inwestycyjne </t>
  </si>
  <si>
    <t xml:space="preserve">                                  jednostek budżetowych</t>
  </si>
  <si>
    <t xml:space="preserve">                                  ubezpieczenie emerytalne i rentowe</t>
  </si>
  <si>
    <t xml:space="preserve">                      4130    składki na ubezpieczenie zdrowotne     </t>
  </si>
  <si>
    <t xml:space="preserve">     przekazaniu do budżetu państwa w 2005 r.</t>
  </si>
  <si>
    <t xml:space="preserve">      2005 r.</t>
  </si>
  <si>
    <t>DOCHODY BUDŻETU GMINY JORDANÓW ŚL. NA ROK 2005 W</t>
  </si>
  <si>
    <t xml:space="preserve">          2005 r.</t>
  </si>
  <si>
    <t xml:space="preserve">                      6310   dotacje celowe otrzymane z budzetu państwa</t>
  </si>
  <si>
    <t xml:space="preserve">                                na inwestycje i zakupy inwestycyjne  z </t>
  </si>
  <si>
    <t xml:space="preserve">                                 lnoprawnych, podatków i opłat lokalnych</t>
  </si>
  <si>
    <t xml:space="preserve">                                 od osób prawnych i innych jednostek</t>
  </si>
  <si>
    <t xml:space="preserve">                                 organizacyjnych</t>
  </si>
  <si>
    <t xml:space="preserve">       75616                  Wpływy z podatku rolnego,podatku </t>
  </si>
  <si>
    <t xml:space="preserve">                                  leśnego,podatku od spadków i darowizn, </t>
  </si>
  <si>
    <t xml:space="preserve">                                  podatku od czynności cywilnoprawnych</t>
  </si>
  <si>
    <t xml:space="preserve">                       0430    wpływy z opłaty targowej</t>
  </si>
  <si>
    <t xml:space="preserve">        85212                Świadczenia rodzinne oraz składki na </t>
  </si>
  <si>
    <t xml:space="preserve">                                 opłacane za osoby pobierajace nie-</t>
  </si>
  <si>
    <t xml:space="preserve">                                 oraz niektóre świadczenia rodzinne</t>
  </si>
  <si>
    <t xml:space="preserve">                       2030   dotacje celowe otrzymane z budżetu</t>
  </si>
  <si>
    <t xml:space="preserve">                                 państwa na realizację własnych zadań</t>
  </si>
  <si>
    <t xml:space="preserve">                                 bieżących gmin</t>
  </si>
  <si>
    <t xml:space="preserve">                       0920   pozostałe odsetki</t>
  </si>
  <si>
    <t xml:space="preserve">                       2360     dochody jednostek samorządu teryto-</t>
  </si>
  <si>
    <t xml:space="preserve">                                   rialnego związane z realizacja zadań z </t>
  </si>
  <si>
    <t xml:space="preserve">                                   administracji rządowej oraz innych zadań </t>
  </si>
  <si>
    <t xml:space="preserve">                                    zleconych ustawami</t>
  </si>
  <si>
    <t xml:space="preserve">                                   własności oraz prawa użytkowania</t>
  </si>
  <si>
    <t xml:space="preserve">                                  wieczystego nieruchomości</t>
  </si>
  <si>
    <t xml:space="preserve">                                  OSOBOWOŚCI PRAWNEJ ORAZ</t>
  </si>
  <si>
    <t xml:space="preserve">                                  WYDATKI ZWIĄZANE Z ICH</t>
  </si>
  <si>
    <t xml:space="preserve">                                 POBOREM</t>
  </si>
  <si>
    <t xml:space="preserve">                                  oraz podatków i opłat lokalnych </t>
  </si>
  <si>
    <t xml:space="preserve">                                  od osób fizycznych</t>
  </si>
  <si>
    <r>
      <t xml:space="preserve"> </t>
    </r>
    <r>
      <rPr>
        <b/>
        <sz val="10"/>
        <rFont val="Arial CE"/>
        <family val="2"/>
      </rPr>
      <t xml:space="preserve"> Urząd Gminy</t>
    </r>
  </si>
  <si>
    <t xml:space="preserve">                      3020    wydatki osobowe nie zaliczane do</t>
  </si>
  <si>
    <t xml:space="preserve">                                 wynagrodzeń</t>
  </si>
  <si>
    <t xml:space="preserve">                      3020    wydatki osobowe nie zaliczone do</t>
  </si>
  <si>
    <t xml:space="preserve">                                 OSÓB FIZYCZNYCH I OD INNYCH JEDNO-</t>
  </si>
  <si>
    <t xml:space="preserve">                                 STEK NIEPOSIADAJACYCH OSOBOWO-</t>
  </si>
  <si>
    <t xml:space="preserve">                                 Z ICH POBOREM</t>
  </si>
  <si>
    <t xml:space="preserve">                                 ŚCI PRAWNEJ ORAZ WYDATKI ZWIĄZANE </t>
  </si>
  <si>
    <t xml:space="preserve">                                  wych papierów wartościowych oraz od</t>
  </si>
  <si>
    <t xml:space="preserve">                                  krajowych pożyczek i kredytów</t>
  </si>
  <si>
    <t xml:space="preserve">       80104                  Przedszkola</t>
  </si>
  <si>
    <t xml:space="preserve">   Gimnazjum</t>
  </si>
  <si>
    <t>z dnia 12 stycznia 2005 r.</t>
  </si>
  <si>
    <t xml:space="preserve">z dnia  12 stycznia 2005 r.  </t>
  </si>
  <si>
    <t xml:space="preserve">852                           POMOC SPOŁECZNA                 </t>
  </si>
  <si>
    <t xml:space="preserve">         85212               Świadczenia rodzinne oraz składki na</t>
  </si>
  <si>
    <t>852                             POMOC SPOŁECZNA</t>
  </si>
  <si>
    <t xml:space="preserve">          85212               Świadczenia rodzinne oraz składki na</t>
  </si>
  <si>
    <t xml:space="preserve">                                 na ubezpieczenia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</si>
</sst>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i/>
      <u val="single"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H15" sqref="H15"/>
    </sheetView>
  </sheetViews>
  <sheetFormatPr defaultColWidth="9.00390625" defaultRowHeight="12.75"/>
  <cols>
    <col min="7" max="7" width="13.25390625" style="12" bestFit="1" customWidth="1"/>
  </cols>
  <sheetData>
    <row r="1" ht="12.75">
      <c r="F1" t="s">
        <v>215</v>
      </c>
    </row>
    <row r="2" ht="12.75">
      <c r="F2" t="s">
        <v>324</v>
      </c>
    </row>
    <row r="3" spans="5:6" ht="12.75">
      <c r="E3" s="12"/>
      <c r="F3" t="s">
        <v>406</v>
      </c>
    </row>
    <row r="6" spans="1:7" s="1" customFormat="1" ht="18">
      <c r="A6" s="1" t="s">
        <v>365</v>
      </c>
      <c r="G6" s="13"/>
    </row>
    <row r="7" spans="1:7" s="1" customFormat="1" ht="18">
      <c r="A7" s="1" t="s">
        <v>0</v>
      </c>
      <c r="G7" s="13"/>
    </row>
    <row r="8" spans="1:7" s="1" customFormat="1" ht="18">
      <c r="A8" s="1" t="s">
        <v>1</v>
      </c>
      <c r="G8" s="13"/>
    </row>
    <row r="9" ht="12.75">
      <c r="A9" s="11"/>
    </row>
    <row r="10" spans="1:8" s="3" customFormat="1" ht="15">
      <c r="A10" s="3" t="s">
        <v>258</v>
      </c>
      <c r="G10" s="14"/>
      <c r="H10" s="3" t="s">
        <v>2</v>
      </c>
    </row>
    <row r="11" spans="7:8" s="3" customFormat="1" ht="15">
      <c r="G11" s="14" t="s">
        <v>366</v>
      </c>
      <c r="H11" s="3" t="s">
        <v>3</v>
      </c>
    </row>
    <row r="12" s="3" customFormat="1" ht="15">
      <c r="G12" s="14"/>
    </row>
    <row r="13" spans="1:8" s="9" customFormat="1" ht="12.75">
      <c r="A13" s="9" t="s">
        <v>177</v>
      </c>
      <c r="G13" s="15">
        <f>SUM(G18)</f>
        <v>580</v>
      </c>
      <c r="H13" s="9" t="s">
        <v>4</v>
      </c>
    </row>
    <row r="14" spans="1:7" s="9" customFormat="1" ht="12.75">
      <c r="A14" s="9" t="s">
        <v>229</v>
      </c>
      <c r="G14" s="18"/>
    </row>
    <row r="15" spans="1:7" s="9" customFormat="1" ht="12.75">
      <c r="A15" s="9" t="s">
        <v>194</v>
      </c>
      <c r="G15" s="18"/>
    </row>
    <row r="16" spans="1:7" s="9" customFormat="1" ht="12.75">
      <c r="A16" s="9" t="s">
        <v>195</v>
      </c>
      <c r="G16" s="18"/>
    </row>
    <row r="17" spans="1:7" s="9" customFormat="1" ht="12.75">
      <c r="A17" s="9" t="s">
        <v>196</v>
      </c>
      <c r="G17" s="18"/>
    </row>
    <row r="18" spans="1:7" s="9" customFormat="1" ht="12.75">
      <c r="A18" s="9" t="s">
        <v>178</v>
      </c>
      <c r="G18" s="18">
        <f>SUM(G19)</f>
        <v>580</v>
      </c>
    </row>
    <row r="19" spans="1:7" s="10" customFormat="1" ht="13.5" customHeight="1">
      <c r="A19" s="10" t="s">
        <v>267</v>
      </c>
      <c r="G19" s="17">
        <v>580</v>
      </c>
    </row>
    <row r="20" spans="1:7" s="2" customFormat="1" ht="12.75">
      <c r="A20" s="2" t="s">
        <v>5</v>
      </c>
      <c r="G20" s="15">
        <f>SUM(G21)</f>
        <v>1384</v>
      </c>
    </row>
    <row r="21" spans="1:8" s="2" customFormat="1" ht="12.75">
      <c r="A21" s="2" t="s">
        <v>197</v>
      </c>
      <c r="G21" s="16">
        <f>SUM(G27)</f>
        <v>1384</v>
      </c>
      <c r="H21" s="2" t="s">
        <v>4</v>
      </c>
    </row>
    <row r="22" ht="12.75">
      <c r="A22" t="s">
        <v>268</v>
      </c>
    </row>
    <row r="23" ht="12.75">
      <c r="A23" t="s">
        <v>245</v>
      </c>
    </row>
    <row r="24" ht="12.75">
      <c r="A24" t="s">
        <v>242</v>
      </c>
    </row>
    <row r="25" ht="12.75">
      <c r="A25" t="s">
        <v>243</v>
      </c>
    </row>
    <row r="26" ht="12.75">
      <c r="A26" t="s">
        <v>246</v>
      </c>
    </row>
    <row r="27" spans="1:7" ht="12.75">
      <c r="A27" t="s">
        <v>244</v>
      </c>
      <c r="G27" s="12">
        <v>1384</v>
      </c>
    </row>
    <row r="28" spans="1:7" s="2" customFormat="1" ht="12.75">
      <c r="A28" s="2" t="s">
        <v>6</v>
      </c>
      <c r="G28" s="16"/>
    </row>
    <row r="29" spans="1:7" s="2" customFormat="1" ht="12.75">
      <c r="A29" s="2" t="s">
        <v>7</v>
      </c>
      <c r="G29" s="15">
        <f>SUM(G30)</f>
        <v>139500</v>
      </c>
    </row>
    <row r="30" spans="1:8" s="2" customFormat="1" ht="12.75">
      <c r="A30" s="2" t="s">
        <v>8</v>
      </c>
      <c r="G30" s="16">
        <f>SUM(G31)</f>
        <v>139500</v>
      </c>
      <c r="H30" s="2" t="s">
        <v>4</v>
      </c>
    </row>
    <row r="31" spans="1:7" ht="12" customHeight="1">
      <c r="A31" t="s">
        <v>269</v>
      </c>
      <c r="G31" s="12">
        <v>139500</v>
      </c>
    </row>
    <row r="32" spans="1:7" s="2" customFormat="1" ht="12.75">
      <c r="A32" s="2" t="s">
        <v>9</v>
      </c>
      <c r="G32" s="15">
        <f>SUM(G34)</f>
        <v>2200967</v>
      </c>
    </row>
    <row r="33" spans="1:7" s="2" customFormat="1" ht="12.75">
      <c r="A33" s="2" t="s">
        <v>10</v>
      </c>
      <c r="G33" s="16"/>
    </row>
    <row r="34" spans="1:8" s="2" customFormat="1" ht="12.75">
      <c r="A34" s="2" t="s">
        <v>11</v>
      </c>
      <c r="G34" s="16">
        <f>SUM(G35:G45)</f>
        <v>2200967</v>
      </c>
      <c r="H34" s="2" t="s">
        <v>4</v>
      </c>
    </row>
    <row r="35" spans="1:7" s="10" customFormat="1" ht="12.75">
      <c r="A35" s="10" t="s">
        <v>270</v>
      </c>
      <c r="G35" s="17"/>
    </row>
    <row r="36" spans="1:7" s="10" customFormat="1" ht="12.75">
      <c r="A36" s="10" t="s">
        <v>193</v>
      </c>
      <c r="G36" s="17">
        <v>2210</v>
      </c>
    </row>
    <row r="37" ht="12.75">
      <c r="A37" t="s">
        <v>268</v>
      </c>
    </row>
    <row r="38" ht="12.75">
      <c r="A38" t="s">
        <v>247</v>
      </c>
    </row>
    <row r="39" ht="12.75">
      <c r="A39" t="s">
        <v>248</v>
      </c>
    </row>
    <row r="40" ht="12.75">
      <c r="A40" t="s">
        <v>250</v>
      </c>
    </row>
    <row r="41" ht="12.75">
      <c r="A41" t="s">
        <v>251</v>
      </c>
    </row>
    <row r="42" spans="1:7" ht="12.75">
      <c r="A42" t="s">
        <v>249</v>
      </c>
      <c r="G42" s="12">
        <v>74688</v>
      </c>
    </row>
    <row r="43" ht="12.75">
      <c r="A43" t="s">
        <v>271</v>
      </c>
    </row>
    <row r="44" ht="12.75">
      <c r="A44" t="s">
        <v>387</v>
      </c>
    </row>
    <row r="45" spans="1:7" ht="12.75">
      <c r="A45" t="s">
        <v>388</v>
      </c>
      <c r="G45" s="12">
        <v>2124069</v>
      </c>
    </row>
    <row r="46" spans="1:7" s="2" customFormat="1" ht="12.75">
      <c r="A46" s="2" t="s">
        <v>12</v>
      </c>
      <c r="G46" s="15">
        <f>SUM(G47,G52)</f>
        <v>25087</v>
      </c>
    </row>
    <row r="47" spans="1:8" s="2" customFormat="1" ht="12.75">
      <c r="A47" s="2" t="s">
        <v>13</v>
      </c>
      <c r="G47" s="16">
        <f>SUM(G51)</f>
        <v>22890</v>
      </c>
      <c r="H47" s="2" t="s">
        <v>4</v>
      </c>
    </row>
    <row r="48" ht="12.75">
      <c r="A48" t="s">
        <v>272</v>
      </c>
    </row>
    <row r="49" ht="12.75">
      <c r="A49" t="s">
        <v>14</v>
      </c>
    </row>
    <row r="50" ht="12.75">
      <c r="A50" t="s">
        <v>15</v>
      </c>
    </row>
    <row r="51" spans="1:7" ht="12.75">
      <c r="A51" t="s">
        <v>230</v>
      </c>
      <c r="G51" s="12">
        <v>22890</v>
      </c>
    </row>
    <row r="52" spans="1:8" s="2" customFormat="1" ht="12.75">
      <c r="A52" s="2" t="s">
        <v>16</v>
      </c>
      <c r="G52" s="16">
        <f>SUM(G53:G59)</f>
        <v>2197</v>
      </c>
      <c r="H52" s="2" t="s">
        <v>4</v>
      </c>
    </row>
    <row r="53" spans="1:7" ht="12.75">
      <c r="A53" t="s">
        <v>273</v>
      </c>
      <c r="G53" s="12">
        <v>1540</v>
      </c>
    </row>
    <row r="54" spans="1:7" ht="12.75">
      <c r="A54" t="s">
        <v>274</v>
      </c>
      <c r="G54" s="12">
        <v>94</v>
      </c>
    </row>
    <row r="56" ht="12.75">
      <c r="A56" t="s">
        <v>383</v>
      </c>
    </row>
    <row r="57" ht="12.75">
      <c r="A57" t="s">
        <v>384</v>
      </c>
    </row>
    <row r="58" ht="12.75">
      <c r="A58" t="s">
        <v>385</v>
      </c>
    </row>
    <row r="59" spans="1:7" ht="12.75">
      <c r="A59" t="s">
        <v>386</v>
      </c>
      <c r="G59" s="12">
        <v>563</v>
      </c>
    </row>
    <row r="60" spans="1:7" s="2" customFormat="1" ht="12.75">
      <c r="A60" s="2" t="s">
        <v>18</v>
      </c>
      <c r="G60" s="16"/>
    </row>
    <row r="61" spans="1:7" s="2" customFormat="1" ht="12.75">
      <c r="A61" s="2" t="s">
        <v>19</v>
      </c>
      <c r="G61" s="16"/>
    </row>
    <row r="62" spans="1:7" s="2" customFormat="1" ht="12.75">
      <c r="A62" s="2" t="s">
        <v>20</v>
      </c>
      <c r="G62" s="16"/>
    </row>
    <row r="63" spans="1:7" s="2" customFormat="1" ht="12.75">
      <c r="A63" s="2" t="s">
        <v>21</v>
      </c>
      <c r="G63" s="15">
        <f>SUM(G65)</f>
        <v>471</v>
      </c>
    </row>
    <row r="64" spans="1:7" s="2" customFormat="1" ht="12.75">
      <c r="A64" s="2" t="s">
        <v>22</v>
      </c>
      <c r="G64" s="16"/>
    </row>
    <row r="65" spans="1:8" s="2" customFormat="1" ht="12.75">
      <c r="A65" s="2" t="s">
        <v>23</v>
      </c>
      <c r="G65" s="16">
        <f>SUM(G69)</f>
        <v>471</v>
      </c>
      <c r="H65" s="2" t="s">
        <v>4</v>
      </c>
    </row>
    <row r="66" ht="12.75">
      <c r="A66" t="s">
        <v>295</v>
      </c>
    </row>
    <row r="67" ht="12.75">
      <c r="A67" t="s">
        <v>49</v>
      </c>
    </row>
    <row r="68" ht="12.75">
      <c r="A68" t="s">
        <v>232</v>
      </c>
    </row>
    <row r="69" spans="1:7" ht="12.75">
      <c r="A69" t="s">
        <v>231</v>
      </c>
      <c r="G69" s="12">
        <v>471</v>
      </c>
    </row>
    <row r="70" spans="1:7" s="2" customFormat="1" ht="12.75">
      <c r="A70" s="2" t="s">
        <v>24</v>
      </c>
      <c r="G70" s="15">
        <f>SUM(G71)</f>
        <v>500</v>
      </c>
    </row>
    <row r="71" spans="1:8" s="2" customFormat="1" ht="12.75">
      <c r="A71" s="2" t="s">
        <v>25</v>
      </c>
      <c r="G71" s="16">
        <f>SUM(G75)</f>
        <v>500</v>
      </c>
      <c r="H71" s="2" t="s">
        <v>26</v>
      </c>
    </row>
    <row r="72" ht="12.75">
      <c r="A72" t="s">
        <v>275</v>
      </c>
    </row>
    <row r="73" ht="12.75">
      <c r="A73" t="s">
        <v>47</v>
      </c>
    </row>
    <row r="74" ht="12.75">
      <c r="A74" t="s">
        <v>233</v>
      </c>
    </row>
    <row r="75" spans="1:7" ht="12.75">
      <c r="A75" t="s">
        <v>234</v>
      </c>
      <c r="G75" s="12">
        <v>500</v>
      </c>
    </row>
    <row r="76" spans="1:7" s="2" customFormat="1" ht="12.75">
      <c r="A76" s="2" t="s">
        <v>27</v>
      </c>
      <c r="G76" s="16"/>
    </row>
    <row r="77" spans="1:7" s="2" customFormat="1" ht="12.75">
      <c r="A77" s="2" t="s">
        <v>28</v>
      </c>
      <c r="G77" s="15">
        <f>SUM(G78)</f>
        <v>15700</v>
      </c>
    </row>
    <row r="78" spans="1:8" s="2" customFormat="1" ht="12.75">
      <c r="A78" s="2" t="s">
        <v>29</v>
      </c>
      <c r="G78" s="16">
        <f>SUM(G82:G86)</f>
        <v>15700</v>
      </c>
      <c r="H78" s="2" t="s">
        <v>4</v>
      </c>
    </row>
    <row r="79" ht="12.75">
      <c r="A79" t="s">
        <v>275</v>
      </c>
    </row>
    <row r="80" ht="12.75">
      <c r="A80" t="s">
        <v>47</v>
      </c>
    </row>
    <row r="81" ht="12.75">
      <c r="A81" t="s">
        <v>232</v>
      </c>
    </row>
    <row r="82" spans="1:7" ht="12.75">
      <c r="A82" t="s">
        <v>234</v>
      </c>
      <c r="G82" s="12">
        <v>700</v>
      </c>
    </row>
    <row r="83" ht="12.75">
      <c r="A83" t="s">
        <v>367</v>
      </c>
    </row>
    <row r="84" ht="12.75">
      <c r="A84" t="s">
        <v>368</v>
      </c>
    </row>
    <row r="85" ht="12.75">
      <c r="A85" t="s">
        <v>233</v>
      </c>
    </row>
    <row r="86" spans="1:7" ht="12.75">
      <c r="A86" t="s">
        <v>234</v>
      </c>
      <c r="G86" s="12">
        <v>15000</v>
      </c>
    </row>
    <row r="87" spans="1:7" s="2" customFormat="1" ht="12.75">
      <c r="A87" s="2" t="s">
        <v>30</v>
      </c>
      <c r="G87" s="16"/>
    </row>
    <row r="88" spans="1:7" s="2" customFormat="1" ht="12.75">
      <c r="A88" s="2" t="s">
        <v>31</v>
      </c>
      <c r="G88" s="16"/>
    </row>
    <row r="89" spans="1:7" s="2" customFormat="1" ht="12.75">
      <c r="A89" s="2" t="s">
        <v>32</v>
      </c>
      <c r="G89" s="16"/>
    </row>
    <row r="90" spans="1:7" s="2" customFormat="1" ht="12.75">
      <c r="A90" s="2" t="s">
        <v>389</v>
      </c>
      <c r="G90" s="16"/>
    </row>
    <row r="91" spans="1:7" s="2" customFormat="1" ht="12.75">
      <c r="A91" s="2" t="s">
        <v>390</v>
      </c>
      <c r="G91" s="16"/>
    </row>
    <row r="92" spans="1:7" s="2" customFormat="1" ht="12.75">
      <c r="A92" s="2" t="s">
        <v>391</v>
      </c>
      <c r="G92" s="15">
        <f>SUM(G97,G108,G121,G127)</f>
        <v>1918328</v>
      </c>
    </row>
    <row r="93" spans="1:7" s="2" customFormat="1" ht="12.75">
      <c r="A93" s="2" t="s">
        <v>33</v>
      </c>
      <c r="G93" s="16"/>
    </row>
    <row r="94" spans="1:9" s="2" customFormat="1" ht="12.75">
      <c r="A94" s="2" t="s">
        <v>34</v>
      </c>
      <c r="G94" s="16"/>
      <c r="I94" s="22"/>
    </row>
    <row r="95" spans="1:7" s="2" customFormat="1" ht="12.75">
      <c r="A95" s="2" t="s">
        <v>369</v>
      </c>
      <c r="G95" s="16"/>
    </row>
    <row r="96" spans="1:7" s="2" customFormat="1" ht="12.75">
      <c r="A96" s="2" t="s">
        <v>370</v>
      </c>
      <c r="G96" s="16"/>
    </row>
    <row r="97" spans="1:8" s="2" customFormat="1" ht="12.75">
      <c r="A97" s="2" t="s">
        <v>371</v>
      </c>
      <c r="G97" s="16">
        <f>SUM(G98:G103)</f>
        <v>784810</v>
      </c>
      <c r="H97" s="2" t="s">
        <v>4</v>
      </c>
    </row>
    <row r="98" spans="1:7" ht="12.75">
      <c r="A98" t="s">
        <v>276</v>
      </c>
      <c r="G98" s="12">
        <v>538702</v>
      </c>
    </row>
    <row r="99" spans="1:7" ht="12.75">
      <c r="A99" t="s">
        <v>277</v>
      </c>
      <c r="G99" s="12">
        <v>169530</v>
      </c>
    </row>
    <row r="100" spans="1:7" ht="12.75">
      <c r="A100" t="s">
        <v>278</v>
      </c>
      <c r="G100" s="12">
        <v>1795</v>
      </c>
    </row>
    <row r="101" spans="1:7" s="10" customFormat="1" ht="12.75">
      <c r="A101" s="10" t="s">
        <v>284</v>
      </c>
      <c r="G101" s="17"/>
    </row>
    <row r="102" spans="2:7" s="10" customFormat="1" ht="12.75">
      <c r="B102" s="10" t="s">
        <v>259</v>
      </c>
      <c r="G102" s="17"/>
    </row>
    <row r="103" spans="2:7" s="10" customFormat="1" ht="12.75">
      <c r="B103" s="10" t="s">
        <v>260</v>
      </c>
      <c r="G103" s="17">
        <v>74783</v>
      </c>
    </row>
    <row r="104" spans="1:7" s="9" customFormat="1" ht="12.75">
      <c r="A104" s="9" t="s">
        <v>372</v>
      </c>
      <c r="G104" s="18"/>
    </row>
    <row r="105" spans="1:7" s="9" customFormat="1" ht="12.75">
      <c r="A105" s="9" t="s">
        <v>373</v>
      </c>
      <c r="G105" s="18"/>
    </row>
    <row r="106" spans="1:7" s="9" customFormat="1" ht="12.75">
      <c r="A106" s="9" t="s">
        <v>374</v>
      </c>
      <c r="G106" s="18"/>
    </row>
    <row r="107" spans="1:7" s="9" customFormat="1" ht="12.75">
      <c r="A107" s="9" t="s">
        <v>392</v>
      </c>
      <c r="G107" s="18"/>
    </row>
    <row r="108" spans="1:8" s="9" customFormat="1" ht="12.75">
      <c r="A108" s="9" t="s">
        <v>393</v>
      </c>
      <c r="G108" s="18">
        <f>SUM(G109:G118)</f>
        <v>659407</v>
      </c>
      <c r="H108" s="9" t="s">
        <v>4</v>
      </c>
    </row>
    <row r="109" spans="1:7" ht="12.75">
      <c r="A109" t="s">
        <v>276</v>
      </c>
      <c r="G109" s="12">
        <v>75912</v>
      </c>
    </row>
    <row r="110" spans="1:7" ht="12.75">
      <c r="A110" t="s">
        <v>277</v>
      </c>
      <c r="G110" s="12">
        <v>502069</v>
      </c>
    </row>
    <row r="111" spans="1:7" ht="12.75">
      <c r="A111" t="s">
        <v>278</v>
      </c>
      <c r="G111" s="12">
        <v>775</v>
      </c>
    </row>
    <row r="112" spans="1:7" ht="12.75">
      <c r="A112" t="s">
        <v>279</v>
      </c>
      <c r="G112" s="12">
        <v>65652</v>
      </c>
    </row>
    <row r="113" spans="1:7" s="10" customFormat="1" ht="12.75">
      <c r="A113" s="10" t="s">
        <v>280</v>
      </c>
      <c r="G113" s="17">
        <v>309</v>
      </c>
    </row>
    <row r="114" spans="1:7" s="10" customFormat="1" ht="12.75">
      <c r="A114" s="10" t="s">
        <v>375</v>
      </c>
      <c r="G114" s="17">
        <v>310</v>
      </c>
    </row>
    <row r="115" spans="1:7" s="10" customFormat="1" ht="12.75">
      <c r="A115" s="10" t="s">
        <v>281</v>
      </c>
      <c r="G115" s="17"/>
    </row>
    <row r="116" spans="3:7" s="10" customFormat="1" ht="12.75">
      <c r="C116" s="10" t="s">
        <v>171</v>
      </c>
      <c r="G116" s="17">
        <v>1500</v>
      </c>
    </row>
    <row r="117" spans="1:7" s="10" customFormat="1" ht="12.75">
      <c r="A117" s="10" t="s">
        <v>282</v>
      </c>
      <c r="G117" s="17">
        <v>12000</v>
      </c>
    </row>
    <row r="118" spans="1:7" s="10" customFormat="1" ht="12.75">
      <c r="A118" s="10" t="s">
        <v>283</v>
      </c>
      <c r="G118" s="17">
        <v>880</v>
      </c>
    </row>
    <row r="119" spans="1:7" s="2" customFormat="1" ht="12.75">
      <c r="A119" s="2" t="s">
        <v>252</v>
      </c>
      <c r="G119" s="16"/>
    </row>
    <row r="120" spans="1:7" s="2" customFormat="1" ht="12.75">
      <c r="A120" s="2" t="s">
        <v>253</v>
      </c>
      <c r="G120" s="16"/>
    </row>
    <row r="121" spans="1:8" s="2" customFormat="1" ht="12.75">
      <c r="A121" s="2" t="s">
        <v>254</v>
      </c>
      <c r="G121" s="16">
        <f>SUM(G122:G125)</f>
        <v>66514</v>
      </c>
      <c r="H121" s="2" t="s">
        <v>26</v>
      </c>
    </row>
    <row r="122" spans="1:7" ht="12.75">
      <c r="A122" t="s">
        <v>285</v>
      </c>
      <c r="G122" s="12">
        <v>17214</v>
      </c>
    </row>
    <row r="123" ht="12.75">
      <c r="A123" t="s">
        <v>286</v>
      </c>
    </row>
    <row r="124" spans="1:7" ht="12.75">
      <c r="A124" t="s">
        <v>172</v>
      </c>
      <c r="G124" s="12">
        <v>48300</v>
      </c>
    </row>
    <row r="125" spans="1:7" ht="12.75">
      <c r="A125" t="s">
        <v>287</v>
      </c>
      <c r="G125" s="12">
        <v>1000</v>
      </c>
    </row>
    <row r="126" spans="1:7" s="9" customFormat="1" ht="12.75">
      <c r="A126" s="9" t="s">
        <v>35</v>
      </c>
      <c r="G126" s="18"/>
    </row>
    <row r="127" spans="1:8" s="2" customFormat="1" ht="12.75">
      <c r="A127" s="2" t="s">
        <v>36</v>
      </c>
      <c r="G127" s="16">
        <f>SUM(G128,G129)</f>
        <v>407597</v>
      </c>
      <c r="H127" s="2" t="s">
        <v>4</v>
      </c>
    </row>
    <row r="128" spans="1:7" ht="12.75">
      <c r="A128" t="s">
        <v>288</v>
      </c>
      <c r="G128" s="12">
        <v>403597</v>
      </c>
    </row>
    <row r="129" spans="1:7" ht="12.75">
      <c r="A129" t="s">
        <v>289</v>
      </c>
      <c r="G129" s="12">
        <v>4000</v>
      </c>
    </row>
    <row r="130" spans="1:7" s="2" customFormat="1" ht="12.75">
      <c r="A130" s="2" t="s">
        <v>37</v>
      </c>
      <c r="G130" s="15">
        <f>SUM(G132,G135)</f>
        <v>1924467</v>
      </c>
    </row>
    <row r="131" spans="1:7" s="2" customFormat="1" ht="12.75">
      <c r="A131" s="2" t="s">
        <v>38</v>
      </c>
      <c r="G131" s="16"/>
    </row>
    <row r="132" spans="1:8" s="2" customFormat="1" ht="12.75">
      <c r="A132" s="2" t="s">
        <v>39</v>
      </c>
      <c r="G132" s="16">
        <f>SUM(G133)</f>
        <v>1450725</v>
      </c>
      <c r="H132" s="2" t="s">
        <v>40</v>
      </c>
    </row>
    <row r="133" spans="1:7" s="4" customFormat="1" ht="12.75">
      <c r="A133" s="4" t="s">
        <v>290</v>
      </c>
      <c r="G133" s="19">
        <v>1450725</v>
      </c>
    </row>
    <row r="134" spans="1:7" s="9" customFormat="1" ht="12.75">
      <c r="A134" s="9" t="s">
        <v>261</v>
      </c>
      <c r="G134" s="18"/>
    </row>
    <row r="135" spans="1:8" s="9" customFormat="1" ht="12.75">
      <c r="A135" s="9" t="s">
        <v>262</v>
      </c>
      <c r="G135" s="18">
        <f>SUM(G136:G136)</f>
        <v>473742</v>
      </c>
      <c r="H135" s="9" t="s">
        <v>4</v>
      </c>
    </row>
    <row r="136" spans="1:7" ht="12.75">
      <c r="A136" t="s">
        <v>290</v>
      </c>
      <c r="G136" s="12">
        <v>473742</v>
      </c>
    </row>
    <row r="137" spans="1:7" s="2" customFormat="1" ht="12.75">
      <c r="A137" s="2" t="s">
        <v>44</v>
      </c>
      <c r="G137" s="15">
        <f>SUM(G138,G141)</f>
        <v>998</v>
      </c>
    </row>
    <row r="138" spans="1:8" s="2" customFormat="1" ht="14.25" customHeight="1">
      <c r="A138" s="2" t="s">
        <v>45</v>
      </c>
      <c r="G138" s="16">
        <f>SUM(G139,G140)</f>
        <v>541</v>
      </c>
      <c r="H138" s="2" t="s">
        <v>43</v>
      </c>
    </row>
    <row r="139" spans="1:7" s="10" customFormat="1" ht="12.75">
      <c r="A139" s="10" t="s">
        <v>291</v>
      </c>
      <c r="G139" s="17">
        <v>361</v>
      </c>
    </row>
    <row r="140" spans="1:7" ht="12.75">
      <c r="A140" t="s">
        <v>292</v>
      </c>
      <c r="G140" s="12">
        <v>180</v>
      </c>
    </row>
    <row r="141" spans="1:8" s="2" customFormat="1" ht="12.75">
      <c r="A141" s="2" t="s">
        <v>46</v>
      </c>
      <c r="G141" s="16">
        <f>SUM(G142,G143)</f>
        <v>457</v>
      </c>
      <c r="H141" s="2" t="s">
        <v>42</v>
      </c>
    </row>
    <row r="142" spans="1:7" s="10" customFormat="1" ht="12.75">
      <c r="A142" s="10" t="s">
        <v>293</v>
      </c>
      <c r="G142" s="17">
        <v>365</v>
      </c>
    </row>
    <row r="143" spans="1:7" ht="12.75">
      <c r="A143" t="s">
        <v>294</v>
      </c>
      <c r="G143" s="12">
        <v>92</v>
      </c>
    </row>
    <row r="144" spans="1:7" s="2" customFormat="1" ht="12.75">
      <c r="A144" s="2" t="s">
        <v>265</v>
      </c>
      <c r="G144" s="15">
        <f>SUM(G147,G155,G161,G171)</f>
        <v>302208</v>
      </c>
    </row>
    <row r="145" spans="1:7" s="2" customFormat="1" ht="12.75">
      <c r="A145" s="2" t="s">
        <v>376</v>
      </c>
      <c r="G145" s="15"/>
    </row>
    <row r="146" spans="1:7" s="2" customFormat="1" ht="12.75">
      <c r="A146" s="2" t="s">
        <v>352</v>
      </c>
      <c r="G146" s="15"/>
    </row>
    <row r="147" spans="1:8" s="2" customFormat="1" ht="12.75">
      <c r="A147" s="2" t="s">
        <v>353</v>
      </c>
      <c r="G147" s="18">
        <f>SUM(G151)</f>
        <v>195000</v>
      </c>
      <c r="H147" s="2" t="s">
        <v>26</v>
      </c>
    </row>
    <row r="148" spans="1:7" s="10" customFormat="1" ht="12.75">
      <c r="A148" s="10" t="s">
        <v>272</v>
      </c>
      <c r="G148" s="20"/>
    </row>
    <row r="149" spans="3:7" s="10" customFormat="1" ht="12.75">
      <c r="C149" s="10" t="s">
        <v>174</v>
      </c>
      <c r="G149" s="20"/>
    </row>
    <row r="150" spans="3:7" s="10" customFormat="1" ht="12.75">
      <c r="C150" s="10" t="s">
        <v>175</v>
      </c>
      <c r="G150" s="20"/>
    </row>
    <row r="151" spans="3:7" s="10" customFormat="1" ht="12.75">
      <c r="C151" s="10" t="s">
        <v>176</v>
      </c>
      <c r="G151" s="17">
        <v>195000</v>
      </c>
    </row>
    <row r="152" spans="1:7" s="2" customFormat="1" ht="12.75">
      <c r="A152" s="2" t="s">
        <v>266</v>
      </c>
      <c r="G152" s="15"/>
    </row>
    <row r="153" spans="1:7" s="2" customFormat="1" ht="12.75">
      <c r="A153" s="2" t="s">
        <v>377</v>
      </c>
      <c r="G153" s="15"/>
    </row>
    <row r="154" spans="1:7" s="2" customFormat="1" ht="12.75">
      <c r="A154" s="2" t="s">
        <v>173</v>
      </c>
      <c r="G154" s="18"/>
    </row>
    <row r="155" spans="1:8" s="2" customFormat="1" ht="12.75">
      <c r="A155" s="2" t="s">
        <v>378</v>
      </c>
      <c r="G155" s="18">
        <f>SUM(G159)</f>
        <v>1000</v>
      </c>
      <c r="H155" s="2" t="s">
        <v>26</v>
      </c>
    </row>
    <row r="156" spans="1:7" s="10" customFormat="1" ht="12.75">
      <c r="A156" s="10" t="s">
        <v>272</v>
      </c>
      <c r="G156" s="20"/>
    </row>
    <row r="157" spans="3:7" s="10" customFormat="1" ht="12.75">
      <c r="C157" s="10" t="s">
        <v>174</v>
      </c>
      <c r="G157" s="20"/>
    </row>
    <row r="158" spans="3:7" s="10" customFormat="1" ht="12.75">
      <c r="C158" s="10" t="s">
        <v>175</v>
      </c>
      <c r="G158" s="20"/>
    </row>
    <row r="159" spans="3:7" s="10" customFormat="1" ht="12.75">
      <c r="C159" s="10" t="s">
        <v>176</v>
      </c>
      <c r="G159" s="17">
        <v>1000</v>
      </c>
    </row>
    <row r="160" spans="1:7" s="2" customFormat="1" ht="12.75">
      <c r="A160" s="2" t="s">
        <v>263</v>
      </c>
      <c r="G160" s="16"/>
    </row>
    <row r="161" spans="1:8" s="2" customFormat="1" ht="12.75">
      <c r="A161" s="2" t="s">
        <v>255</v>
      </c>
      <c r="G161" s="16">
        <f>SUM(G165:G170)</f>
        <v>45000</v>
      </c>
      <c r="H161" s="2" t="s">
        <v>4</v>
      </c>
    </row>
    <row r="162" ht="12.75">
      <c r="A162" t="s">
        <v>272</v>
      </c>
    </row>
    <row r="163" ht="12.75">
      <c r="A163" t="s">
        <v>47</v>
      </c>
    </row>
    <row r="164" ht="12.75">
      <c r="A164" t="s">
        <v>48</v>
      </c>
    </row>
    <row r="165" spans="1:7" ht="12.75">
      <c r="A165" t="s">
        <v>235</v>
      </c>
      <c r="G165" s="12">
        <v>19000</v>
      </c>
    </row>
    <row r="168" ht="12.75">
      <c r="A168" t="s">
        <v>379</v>
      </c>
    </row>
    <row r="169" ht="12.75">
      <c r="A169" t="s">
        <v>380</v>
      </c>
    </row>
    <row r="170" spans="1:7" ht="12.75">
      <c r="A170" t="s">
        <v>381</v>
      </c>
      <c r="G170" s="12">
        <v>26000</v>
      </c>
    </row>
    <row r="171" spans="1:7" s="2" customFormat="1" ht="12.75">
      <c r="A171" s="2" t="s">
        <v>264</v>
      </c>
      <c r="G171" s="16">
        <f>SUM(G172:G176)</f>
        <v>61208</v>
      </c>
    </row>
    <row r="172" spans="1:8" s="10" customFormat="1" ht="12.75">
      <c r="A172" s="10" t="s">
        <v>382</v>
      </c>
      <c r="G172" s="17">
        <v>184</v>
      </c>
      <c r="H172" s="9" t="s">
        <v>41</v>
      </c>
    </row>
    <row r="173" spans="1:8" ht="12" customHeight="1">
      <c r="A173" t="s">
        <v>292</v>
      </c>
      <c r="G173" s="12">
        <v>24</v>
      </c>
      <c r="H173" s="9" t="s">
        <v>41</v>
      </c>
    </row>
    <row r="174" ht="12" customHeight="1">
      <c r="A174" t="s">
        <v>379</v>
      </c>
    </row>
    <row r="175" ht="12" customHeight="1">
      <c r="A175" t="s">
        <v>380</v>
      </c>
    </row>
    <row r="176" spans="1:8" ht="12" customHeight="1">
      <c r="A176" t="s">
        <v>381</v>
      </c>
      <c r="G176" s="12">
        <v>61000</v>
      </c>
      <c r="H176" t="s">
        <v>394</v>
      </c>
    </row>
    <row r="177" spans="1:6" ht="12.75">
      <c r="A177" s="2"/>
      <c r="B177" s="2"/>
      <c r="C177" s="2"/>
      <c r="D177" s="2"/>
      <c r="E177" s="2"/>
      <c r="F177" s="2"/>
    </row>
    <row r="178" spans="1:7" ht="12.75">
      <c r="A178" s="23" t="s">
        <v>54</v>
      </c>
      <c r="B178" s="23"/>
      <c r="C178" s="23"/>
      <c r="D178" s="23"/>
      <c r="E178" s="23"/>
      <c r="F178" s="23"/>
      <c r="G178" s="15">
        <f>SUM(G13,G20,G29,G32,G46,G63,G70,G77,G92,G130,G137,G144)</f>
        <v>6530190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5"/>
  <sheetViews>
    <sheetView workbookViewId="0" topLeftCell="A1">
      <selection activeCell="F1" sqref="F1"/>
    </sheetView>
  </sheetViews>
  <sheetFormatPr defaultColWidth="9.00390625" defaultRowHeight="12.75"/>
  <cols>
    <col min="2" max="2" width="8.875" style="0" customWidth="1"/>
    <col min="7" max="7" width="11.75390625" style="12" bestFit="1" customWidth="1"/>
  </cols>
  <sheetData>
    <row r="1" ht="12.75">
      <c r="F1" t="s">
        <v>218</v>
      </c>
    </row>
    <row r="2" ht="12.75">
      <c r="F2" t="s">
        <v>324</v>
      </c>
    </row>
    <row r="3" ht="12.75">
      <c r="F3" s="33" t="s">
        <v>407</v>
      </c>
    </row>
    <row r="4" ht="12.75">
      <c r="F4" s="33"/>
    </row>
    <row r="6" spans="1:7" s="1" customFormat="1" ht="18">
      <c r="A6" s="1" t="s">
        <v>325</v>
      </c>
      <c r="G6" s="13"/>
    </row>
    <row r="7" spans="1:7" s="1" customFormat="1" ht="18">
      <c r="A7" s="1" t="s">
        <v>0</v>
      </c>
      <c r="G7" s="13"/>
    </row>
    <row r="8" spans="1:7" s="1" customFormat="1" ht="18">
      <c r="A8" s="1" t="s">
        <v>1</v>
      </c>
      <c r="G8" s="13"/>
    </row>
    <row r="9" s="4" customFormat="1" ht="12.75">
      <c r="G9" s="19"/>
    </row>
    <row r="10" spans="1:8" s="6" customFormat="1" ht="15">
      <c r="A10" s="6" t="s">
        <v>55</v>
      </c>
      <c r="G10" s="21" t="s">
        <v>192</v>
      </c>
      <c r="H10" s="6" t="s">
        <v>57</v>
      </c>
    </row>
    <row r="11" spans="7:8" s="3" customFormat="1" ht="15">
      <c r="G11" s="14" t="s">
        <v>326</v>
      </c>
      <c r="H11" s="3" t="s">
        <v>58</v>
      </c>
    </row>
    <row r="12" s="3" customFormat="1" ht="15">
      <c r="G12" s="14"/>
    </row>
    <row r="13" spans="1:7" s="9" customFormat="1" ht="12.75">
      <c r="A13" s="9" t="s">
        <v>211</v>
      </c>
      <c r="G13" s="15">
        <f>SUM(G14)</f>
        <v>13088</v>
      </c>
    </row>
    <row r="14" spans="1:8" s="9" customFormat="1" ht="12.75">
      <c r="A14" s="9" t="s">
        <v>179</v>
      </c>
      <c r="G14" s="18">
        <f>SUM(G17)</f>
        <v>13088</v>
      </c>
      <c r="H14" s="9" t="s">
        <v>4</v>
      </c>
    </row>
    <row r="15" spans="1:7" s="10" customFormat="1" ht="12.75">
      <c r="A15" s="10" t="s">
        <v>180</v>
      </c>
      <c r="G15" s="17"/>
    </row>
    <row r="16" spans="1:7" s="10" customFormat="1" ht="12.75">
      <c r="A16" s="10" t="s">
        <v>181</v>
      </c>
      <c r="G16" s="17"/>
    </row>
    <row r="17" spans="1:7" s="10" customFormat="1" ht="12.75">
      <c r="A17" s="10" t="s">
        <v>182</v>
      </c>
      <c r="G17" s="17">
        <v>13088</v>
      </c>
    </row>
    <row r="18" spans="1:7" s="2" customFormat="1" ht="12.75">
      <c r="A18" s="2" t="s">
        <v>6</v>
      </c>
      <c r="G18" s="16"/>
    </row>
    <row r="19" spans="1:7" s="2" customFormat="1" ht="12.75">
      <c r="A19" s="2" t="s">
        <v>7</v>
      </c>
      <c r="G19" s="15">
        <f>SUM(G20)</f>
        <v>135067</v>
      </c>
    </row>
    <row r="20" spans="1:8" s="2" customFormat="1" ht="12.75">
      <c r="A20" s="2" t="s">
        <v>59</v>
      </c>
      <c r="G20" s="16">
        <f>SUM(G21:G36)</f>
        <v>135067</v>
      </c>
      <c r="H20" s="2" t="s">
        <v>4</v>
      </c>
    </row>
    <row r="21" ht="12.75">
      <c r="A21" t="s">
        <v>395</v>
      </c>
    </row>
    <row r="22" spans="1:7" ht="12.75">
      <c r="A22" t="s">
        <v>396</v>
      </c>
      <c r="G22" s="12">
        <v>100</v>
      </c>
    </row>
    <row r="23" spans="1:7" ht="12.75">
      <c r="A23" t="s">
        <v>60</v>
      </c>
      <c r="G23" s="12">
        <v>36443</v>
      </c>
    </row>
    <row r="24" spans="1:7" ht="12.75">
      <c r="A24" t="s">
        <v>61</v>
      </c>
      <c r="G24" s="12">
        <v>2785</v>
      </c>
    </row>
    <row r="25" spans="1:7" ht="12.75">
      <c r="A25" t="s">
        <v>62</v>
      </c>
      <c r="G25" s="12">
        <v>6760</v>
      </c>
    </row>
    <row r="26" spans="1:7" ht="12.75">
      <c r="A26" t="s">
        <v>63</v>
      </c>
      <c r="G26" s="12">
        <v>962</v>
      </c>
    </row>
    <row r="27" spans="1:7" ht="12.75">
      <c r="A27" t="s">
        <v>64</v>
      </c>
      <c r="G27" s="12">
        <v>3800</v>
      </c>
    </row>
    <row r="28" spans="1:7" ht="12.75">
      <c r="A28" t="s">
        <v>65</v>
      </c>
      <c r="G28" s="12">
        <v>39629</v>
      </c>
    </row>
    <row r="29" spans="1:7" ht="12.75">
      <c r="A29" t="s">
        <v>66</v>
      </c>
      <c r="G29" s="12">
        <v>10000</v>
      </c>
    </row>
    <row r="30" spans="1:7" ht="12.75">
      <c r="A30" t="s">
        <v>67</v>
      </c>
      <c r="G30" s="12">
        <v>6800</v>
      </c>
    </row>
    <row r="31" spans="1:7" ht="12.75">
      <c r="A31" t="s">
        <v>68</v>
      </c>
      <c r="G31" s="12">
        <v>2671</v>
      </c>
    </row>
    <row r="32" spans="1:7" ht="12.75">
      <c r="A32" t="s">
        <v>69</v>
      </c>
      <c r="G32" s="12">
        <v>12400</v>
      </c>
    </row>
    <row r="33" ht="12.75">
      <c r="A33" t="s">
        <v>70</v>
      </c>
    </row>
    <row r="34" spans="1:7" ht="12.75">
      <c r="A34" t="s">
        <v>71</v>
      </c>
      <c r="G34" s="12">
        <v>717</v>
      </c>
    </row>
    <row r="35" ht="12.75">
      <c r="A35" t="s">
        <v>198</v>
      </c>
    </row>
    <row r="36" spans="1:7" ht="12.75">
      <c r="A36" t="s">
        <v>199</v>
      </c>
      <c r="G36" s="12">
        <v>12000</v>
      </c>
    </row>
    <row r="37" spans="1:7" s="9" customFormat="1" ht="12.75">
      <c r="A37" s="9" t="s">
        <v>303</v>
      </c>
      <c r="G37" s="15">
        <f>SUM(G38)</f>
        <v>6860</v>
      </c>
    </row>
    <row r="38" spans="1:8" s="9" customFormat="1" ht="12.75">
      <c r="A38" s="9" t="s">
        <v>304</v>
      </c>
      <c r="G38" s="18">
        <f>SUM(G39:G40)</f>
        <v>6860</v>
      </c>
      <c r="H38" s="9" t="s">
        <v>4</v>
      </c>
    </row>
    <row r="39" spans="1:7" ht="12.75">
      <c r="A39" t="s">
        <v>305</v>
      </c>
      <c r="G39" s="12">
        <v>500</v>
      </c>
    </row>
    <row r="40" spans="1:7" ht="12.75">
      <c r="A40" t="s">
        <v>67</v>
      </c>
      <c r="G40" s="12">
        <v>6360</v>
      </c>
    </row>
    <row r="41" spans="1:7" s="2" customFormat="1" ht="12.75">
      <c r="A41" s="2" t="s">
        <v>9</v>
      </c>
      <c r="G41" s="15">
        <f>SUM(G43)</f>
        <v>18050</v>
      </c>
    </row>
    <row r="42" spans="1:7" s="2" customFormat="1" ht="12.75">
      <c r="A42" s="2" t="s">
        <v>72</v>
      </c>
      <c r="G42" s="16"/>
    </row>
    <row r="43" spans="1:8" s="9" customFormat="1" ht="12.75">
      <c r="A43" s="9" t="s">
        <v>73</v>
      </c>
      <c r="G43" s="18">
        <f>SUM(G44:G48)</f>
        <v>18050</v>
      </c>
      <c r="H43" s="9" t="s">
        <v>4</v>
      </c>
    </row>
    <row r="44" spans="1:7" s="10" customFormat="1" ht="12.75">
      <c r="A44" s="10" t="s">
        <v>64</v>
      </c>
      <c r="G44" s="17">
        <v>1000</v>
      </c>
    </row>
    <row r="45" spans="1:7" s="10" customFormat="1" ht="12.75">
      <c r="A45" s="10" t="s">
        <v>65</v>
      </c>
      <c r="G45" s="17">
        <v>850</v>
      </c>
    </row>
    <row r="46" spans="1:7" ht="12.75">
      <c r="A46" t="s">
        <v>67</v>
      </c>
      <c r="G46" s="12">
        <v>250</v>
      </c>
    </row>
    <row r="47" spans="1:7" ht="12.75">
      <c r="A47" s="10" t="s">
        <v>69</v>
      </c>
      <c r="G47" s="12">
        <v>1550</v>
      </c>
    </row>
    <row r="48" spans="1:7" ht="12.75">
      <c r="A48" t="s">
        <v>256</v>
      </c>
      <c r="G48" s="12">
        <v>14400</v>
      </c>
    </row>
    <row r="49" spans="1:7" s="9" customFormat="1" ht="12.75">
      <c r="A49" s="9" t="s">
        <v>183</v>
      </c>
      <c r="G49" s="15">
        <f>SUM(G50,G52)</f>
        <v>63800</v>
      </c>
    </row>
    <row r="50" spans="1:8" s="9" customFormat="1" ht="12.75">
      <c r="A50" s="9" t="s">
        <v>306</v>
      </c>
      <c r="G50" s="18">
        <f>SUM(G51)</f>
        <v>60000</v>
      </c>
      <c r="H50" s="9" t="s">
        <v>26</v>
      </c>
    </row>
    <row r="51" spans="1:7" s="10" customFormat="1" ht="12.75">
      <c r="A51" s="10" t="s">
        <v>67</v>
      </c>
      <c r="G51" s="17">
        <v>60000</v>
      </c>
    </row>
    <row r="52" spans="1:8" s="9" customFormat="1" ht="12.75">
      <c r="A52" s="9" t="s">
        <v>184</v>
      </c>
      <c r="G52" s="18">
        <f>SUM(G53)</f>
        <v>3800</v>
      </c>
      <c r="H52" s="9" t="s">
        <v>4</v>
      </c>
    </row>
    <row r="53" spans="1:7" s="10" customFormat="1" ht="12.75">
      <c r="A53" s="10" t="s">
        <v>67</v>
      </c>
      <c r="G53" s="17">
        <v>3800</v>
      </c>
    </row>
    <row r="54" s="10" customFormat="1" ht="12.75">
      <c r="G54" s="17"/>
    </row>
    <row r="55" spans="1:7" s="2" customFormat="1" ht="12.75">
      <c r="A55" s="2" t="s">
        <v>74</v>
      </c>
      <c r="G55" s="15">
        <f>SUM(G56,G60,G65,G70,G90)</f>
        <v>1403092</v>
      </c>
    </row>
    <row r="56" spans="1:8" s="2" customFormat="1" ht="12.75">
      <c r="A56" s="2" t="s">
        <v>75</v>
      </c>
      <c r="G56" s="16">
        <f>SUM(G57:G59)</f>
        <v>22890</v>
      </c>
      <c r="H56" s="2" t="s">
        <v>4</v>
      </c>
    </row>
    <row r="57" spans="1:7" ht="12.75">
      <c r="A57" t="s">
        <v>76</v>
      </c>
      <c r="G57" s="12">
        <v>19126</v>
      </c>
    </row>
    <row r="58" spans="1:7" ht="12.75">
      <c r="A58" t="s">
        <v>62</v>
      </c>
      <c r="G58" s="12">
        <v>3295</v>
      </c>
    </row>
    <row r="59" spans="1:7" ht="12.75">
      <c r="A59" t="s">
        <v>63</v>
      </c>
      <c r="G59" s="12">
        <v>469</v>
      </c>
    </row>
    <row r="60" spans="1:8" s="9" customFormat="1" ht="12.75">
      <c r="A60" s="9" t="s">
        <v>327</v>
      </c>
      <c r="G60" s="18">
        <f>SUM(G64)</f>
        <v>20000</v>
      </c>
      <c r="H60" s="9" t="s">
        <v>4</v>
      </c>
    </row>
    <row r="61" ht="12.75">
      <c r="A61" t="s">
        <v>328</v>
      </c>
    </row>
    <row r="62" ht="12.75">
      <c r="A62" t="s">
        <v>329</v>
      </c>
    </row>
    <row r="63" ht="12.75">
      <c r="A63" t="s">
        <v>330</v>
      </c>
    </row>
    <row r="64" spans="1:7" ht="12.75">
      <c r="A64" t="s">
        <v>91</v>
      </c>
      <c r="G64" s="12">
        <v>20000</v>
      </c>
    </row>
    <row r="65" spans="1:8" s="2" customFormat="1" ht="12.75">
      <c r="A65" s="2">
        <v>75022</v>
      </c>
      <c r="B65" s="2" t="s">
        <v>77</v>
      </c>
      <c r="G65" s="16">
        <f>SUM(G66:G69)</f>
        <v>104415</v>
      </c>
      <c r="H65" s="2" t="s">
        <v>4</v>
      </c>
    </row>
    <row r="66" spans="1:7" ht="12.75">
      <c r="A66" t="s">
        <v>78</v>
      </c>
      <c r="G66" s="12">
        <v>98400</v>
      </c>
    </row>
    <row r="67" spans="1:7" ht="12.75">
      <c r="A67" t="s">
        <v>79</v>
      </c>
      <c r="G67" s="12">
        <v>1890</v>
      </c>
    </row>
    <row r="68" spans="1:7" ht="12.75">
      <c r="A68" t="s">
        <v>67</v>
      </c>
      <c r="G68" s="12">
        <v>2325</v>
      </c>
    </row>
    <row r="69" spans="1:7" ht="12.75">
      <c r="A69" t="s">
        <v>68</v>
      </c>
      <c r="G69" s="12">
        <v>1800</v>
      </c>
    </row>
    <row r="70" spans="1:8" s="2" customFormat="1" ht="12.75">
      <c r="A70" s="2" t="s">
        <v>80</v>
      </c>
      <c r="G70" s="18">
        <f>SUM(G71:G89)</f>
        <v>1235760</v>
      </c>
      <c r="H70" s="2" t="s">
        <v>4</v>
      </c>
    </row>
    <row r="71" spans="1:7" s="4" customFormat="1" ht="12.75">
      <c r="A71" s="4" t="s">
        <v>397</v>
      </c>
      <c r="G71" s="19"/>
    </row>
    <row r="72" spans="1:7" s="4" customFormat="1" ht="12.75">
      <c r="A72" s="4" t="s">
        <v>396</v>
      </c>
      <c r="G72" s="19">
        <v>450</v>
      </c>
    </row>
    <row r="73" spans="1:7" ht="12.75">
      <c r="A73" t="s">
        <v>76</v>
      </c>
      <c r="G73" s="12">
        <v>687116</v>
      </c>
    </row>
    <row r="74" spans="1:7" ht="12.75">
      <c r="A74" t="s">
        <v>61</v>
      </c>
      <c r="G74" s="12">
        <v>42194</v>
      </c>
    </row>
    <row r="75" spans="1:7" ht="12.75">
      <c r="A75" t="s">
        <v>81</v>
      </c>
      <c r="G75" s="12">
        <v>125885</v>
      </c>
    </row>
    <row r="76" spans="1:7" ht="12.75">
      <c r="A76" t="s">
        <v>63</v>
      </c>
      <c r="G76" s="12">
        <v>17960</v>
      </c>
    </row>
    <row r="77" spans="1:7" ht="12.75">
      <c r="A77" t="s">
        <v>331</v>
      </c>
      <c r="G77" s="12">
        <v>21573</v>
      </c>
    </row>
    <row r="78" spans="1:7" ht="12.75">
      <c r="A78" t="s">
        <v>64</v>
      </c>
      <c r="G78" s="12">
        <v>58612</v>
      </c>
    </row>
    <row r="79" spans="1:7" ht="12.75">
      <c r="A79" t="s">
        <v>65</v>
      </c>
      <c r="G79" s="12">
        <v>4900</v>
      </c>
    </row>
    <row r="80" spans="1:7" ht="12.75">
      <c r="A80" t="s">
        <v>66</v>
      </c>
      <c r="G80" s="12">
        <v>16300</v>
      </c>
    </row>
    <row r="81" spans="1:7" ht="12.75">
      <c r="A81" t="s">
        <v>200</v>
      </c>
      <c r="G81" s="12">
        <v>50</v>
      </c>
    </row>
    <row r="82" spans="1:7" ht="12.75">
      <c r="A82" t="s">
        <v>67</v>
      </c>
      <c r="G82" s="12">
        <v>143678</v>
      </c>
    </row>
    <row r="83" spans="1:7" ht="12.75">
      <c r="A83" t="s">
        <v>332</v>
      </c>
      <c r="G83" s="12">
        <v>4461</v>
      </c>
    </row>
    <row r="84" spans="1:7" ht="12.75">
      <c r="A84" t="s">
        <v>68</v>
      </c>
      <c r="G84" s="12">
        <v>20529</v>
      </c>
    </row>
    <row r="85" spans="1:7" ht="12.75">
      <c r="A85" t="s">
        <v>201</v>
      </c>
      <c r="G85" s="12">
        <v>1300</v>
      </c>
    </row>
    <row r="86" ht="12.75">
      <c r="A86" t="s">
        <v>70</v>
      </c>
    </row>
    <row r="87" spans="1:7" ht="12.75">
      <c r="A87" t="s">
        <v>71</v>
      </c>
      <c r="G87" s="12">
        <v>10752</v>
      </c>
    </row>
    <row r="88" ht="12.75">
      <c r="A88" t="s">
        <v>307</v>
      </c>
    </row>
    <row r="89" spans="1:7" ht="12.75">
      <c r="A89" t="s">
        <v>308</v>
      </c>
      <c r="G89" s="12">
        <v>80000</v>
      </c>
    </row>
    <row r="90" spans="1:8" s="2" customFormat="1" ht="12.75">
      <c r="A90" s="2" t="s">
        <v>82</v>
      </c>
      <c r="G90" s="16">
        <f>SUM(G91:G93)</f>
        <v>20027</v>
      </c>
      <c r="H90" s="2" t="s">
        <v>4</v>
      </c>
    </row>
    <row r="91" spans="1:7" ht="12.75">
      <c r="A91" t="s">
        <v>64</v>
      </c>
      <c r="G91" s="12">
        <v>2427</v>
      </c>
    </row>
    <row r="92" spans="1:7" ht="12.75">
      <c r="A92" t="s">
        <v>67</v>
      </c>
      <c r="G92" s="12">
        <v>16600</v>
      </c>
    </row>
    <row r="93" spans="1:7" ht="12.75">
      <c r="A93" t="s">
        <v>68</v>
      </c>
      <c r="G93" s="12">
        <v>1000</v>
      </c>
    </row>
    <row r="94" spans="1:7" s="9" customFormat="1" ht="12.75">
      <c r="A94" s="9" t="s">
        <v>18</v>
      </c>
      <c r="G94" s="18"/>
    </row>
    <row r="95" spans="2:7" s="2" customFormat="1" ht="12.75">
      <c r="B95" s="2" t="s">
        <v>83</v>
      </c>
      <c r="G95" s="16"/>
    </row>
    <row r="96" spans="1:7" s="2" customFormat="1" ht="12.75">
      <c r="A96" s="2" t="s">
        <v>84</v>
      </c>
      <c r="G96" s="16"/>
    </row>
    <row r="97" spans="1:7" s="2" customFormat="1" ht="12.75">
      <c r="A97" s="2" t="s">
        <v>85</v>
      </c>
      <c r="G97" s="15">
        <f>SUM(G99)</f>
        <v>471</v>
      </c>
    </row>
    <row r="98" spans="1:7" s="2" customFormat="1" ht="12.75">
      <c r="A98" s="2" t="s">
        <v>22</v>
      </c>
      <c r="G98" s="16"/>
    </row>
    <row r="99" spans="1:8" s="2" customFormat="1" ht="12.75">
      <c r="A99" s="2" t="s">
        <v>23</v>
      </c>
      <c r="G99" s="16">
        <f>SUM(G100)</f>
        <v>471</v>
      </c>
      <c r="H99" s="2" t="s">
        <v>4</v>
      </c>
    </row>
    <row r="100" spans="1:7" ht="12.75">
      <c r="A100" t="s">
        <v>64</v>
      </c>
      <c r="G100" s="12">
        <v>471</v>
      </c>
    </row>
    <row r="101" spans="1:7" s="2" customFormat="1" ht="12.75">
      <c r="A101" s="2" t="s">
        <v>86</v>
      </c>
      <c r="G101" s="15">
        <f>SUM(G102)</f>
        <v>500</v>
      </c>
    </row>
    <row r="102" spans="1:8" s="2" customFormat="1" ht="12.75">
      <c r="A102" s="2" t="s">
        <v>25</v>
      </c>
      <c r="G102" s="16">
        <f>SUM(G103)</f>
        <v>500</v>
      </c>
      <c r="H102" s="2" t="s">
        <v>4</v>
      </c>
    </row>
    <row r="103" spans="1:7" ht="12.75">
      <c r="A103" t="s">
        <v>64</v>
      </c>
      <c r="G103" s="12">
        <v>500</v>
      </c>
    </row>
    <row r="104" spans="1:7" s="2" customFormat="1" ht="12.75">
      <c r="A104" s="2" t="s">
        <v>27</v>
      </c>
      <c r="G104" s="16"/>
    </row>
    <row r="105" spans="1:7" s="2" customFormat="1" ht="12.75">
      <c r="A105" s="2" t="s">
        <v>28</v>
      </c>
      <c r="G105" s="15">
        <f>SUM(G106,G117)</f>
        <v>68460</v>
      </c>
    </row>
    <row r="106" spans="1:8" s="2" customFormat="1" ht="12.75">
      <c r="A106" s="2" t="s">
        <v>87</v>
      </c>
      <c r="G106" s="16">
        <f>SUM(G107:G116)</f>
        <v>52760</v>
      </c>
      <c r="H106" s="2" t="s">
        <v>4</v>
      </c>
    </row>
    <row r="107" spans="1:7" s="4" customFormat="1" ht="12.75">
      <c r="A107" s="4" t="s">
        <v>397</v>
      </c>
      <c r="G107" s="19"/>
    </row>
    <row r="108" spans="1:7" s="4" customFormat="1" ht="12.75">
      <c r="A108" s="4" t="s">
        <v>396</v>
      </c>
      <c r="G108" s="19">
        <v>12000</v>
      </c>
    </row>
    <row r="109" spans="1:7" s="10" customFormat="1" ht="12.75">
      <c r="A109" s="10" t="s">
        <v>331</v>
      </c>
      <c r="G109" s="17">
        <v>3600</v>
      </c>
    </row>
    <row r="110" spans="1:7" ht="12.75">
      <c r="A110" t="s">
        <v>64</v>
      </c>
      <c r="G110" s="12">
        <v>24480</v>
      </c>
    </row>
    <row r="111" spans="1:7" ht="12.75">
      <c r="A111" t="s">
        <v>65</v>
      </c>
      <c r="G111" s="12">
        <v>2500</v>
      </c>
    </row>
    <row r="112" spans="1:7" ht="12.75">
      <c r="A112" t="s">
        <v>66</v>
      </c>
      <c r="G112" s="12">
        <v>3200</v>
      </c>
    </row>
    <row r="113" spans="1:7" ht="12.75">
      <c r="A113" t="s">
        <v>202</v>
      </c>
      <c r="G113" s="12">
        <v>1200</v>
      </c>
    </row>
    <row r="114" spans="1:7" ht="12.75">
      <c r="A114" t="s">
        <v>67</v>
      </c>
      <c r="G114" s="12">
        <v>2800</v>
      </c>
    </row>
    <row r="115" spans="1:7" ht="12.75">
      <c r="A115" t="s">
        <v>68</v>
      </c>
      <c r="G115" s="12">
        <v>500</v>
      </c>
    </row>
    <row r="116" spans="1:7" ht="12.75">
      <c r="A116" t="s">
        <v>69</v>
      </c>
      <c r="G116" s="12">
        <v>2480</v>
      </c>
    </row>
    <row r="117" spans="1:8" s="2" customFormat="1" ht="12.75">
      <c r="A117" s="2" t="s">
        <v>88</v>
      </c>
      <c r="G117" s="16">
        <f>SUM(G118:G120)</f>
        <v>15700</v>
      </c>
      <c r="H117" s="2" t="s">
        <v>4</v>
      </c>
    </row>
    <row r="118" spans="1:7" ht="12.75">
      <c r="A118" t="s">
        <v>64</v>
      </c>
      <c r="G118" s="12">
        <v>700</v>
      </c>
    </row>
    <row r="119" ht="12.75">
      <c r="A119" t="s">
        <v>307</v>
      </c>
    </row>
    <row r="120" spans="1:7" ht="12.75">
      <c r="A120" t="s">
        <v>308</v>
      </c>
      <c r="G120" s="12">
        <v>15000</v>
      </c>
    </row>
    <row r="121" spans="1:7" s="9" customFormat="1" ht="12.75">
      <c r="A121" s="9" t="s">
        <v>30</v>
      </c>
      <c r="G121" s="18"/>
    </row>
    <row r="122" spans="1:7" s="9" customFormat="1" ht="12.75">
      <c r="A122" s="9" t="s">
        <v>398</v>
      </c>
      <c r="G122" s="18"/>
    </row>
    <row r="123" spans="1:7" s="9" customFormat="1" ht="12.75">
      <c r="A123" s="9" t="s">
        <v>399</v>
      </c>
      <c r="G123" s="18"/>
    </row>
    <row r="124" spans="1:7" s="9" customFormat="1" ht="12.75">
      <c r="A124" s="9" t="s">
        <v>401</v>
      </c>
      <c r="G124" s="18"/>
    </row>
    <row r="125" spans="1:7" s="9" customFormat="1" ht="12.75">
      <c r="A125" s="9" t="s">
        <v>400</v>
      </c>
      <c r="G125" s="15">
        <f>SUM(G127)</f>
        <v>33486</v>
      </c>
    </row>
    <row r="126" spans="1:7" s="9" customFormat="1" ht="12.75">
      <c r="A126" s="9" t="s">
        <v>309</v>
      </c>
      <c r="G126" s="18"/>
    </row>
    <row r="127" spans="1:8" s="9" customFormat="1" ht="12.75">
      <c r="A127" s="9" t="s">
        <v>310</v>
      </c>
      <c r="G127" s="18">
        <f>SUM(G128:G132)</f>
        <v>33486</v>
      </c>
      <c r="H127" s="9" t="s">
        <v>26</v>
      </c>
    </row>
    <row r="128" spans="1:7" s="10" customFormat="1" ht="12.75">
      <c r="A128" s="10" t="s">
        <v>311</v>
      </c>
      <c r="G128" s="17">
        <v>21561</v>
      </c>
    </row>
    <row r="129" spans="1:7" s="10" customFormat="1" ht="12.75">
      <c r="A129" s="10" t="s">
        <v>64</v>
      </c>
      <c r="G129" s="17">
        <v>300</v>
      </c>
    </row>
    <row r="130" spans="1:7" s="10" customFormat="1" ht="12.75">
      <c r="A130" s="10" t="s">
        <v>67</v>
      </c>
      <c r="G130" s="17">
        <v>4975</v>
      </c>
    </row>
    <row r="131" spans="1:7" s="10" customFormat="1" ht="12.75">
      <c r="A131" s="10" t="s">
        <v>333</v>
      </c>
      <c r="G131" s="17"/>
    </row>
    <row r="132" spans="1:7" s="10" customFormat="1" ht="12.75">
      <c r="A132" s="10" t="s">
        <v>334</v>
      </c>
      <c r="G132" s="17">
        <v>6650</v>
      </c>
    </row>
    <row r="133" spans="1:7" s="2" customFormat="1" ht="12.75">
      <c r="A133" s="2" t="s">
        <v>89</v>
      </c>
      <c r="G133" s="15">
        <f>SUM(G136)</f>
        <v>96941</v>
      </c>
    </row>
    <row r="134" spans="1:7" s="2" customFormat="1" ht="12.75">
      <c r="A134" s="2" t="s">
        <v>212</v>
      </c>
      <c r="G134" s="18"/>
    </row>
    <row r="135" spans="1:7" s="2" customFormat="1" ht="12.75">
      <c r="A135" s="2" t="s">
        <v>90</v>
      </c>
      <c r="G135" s="15"/>
    </row>
    <row r="136" spans="1:8" s="2" customFormat="1" ht="12.75">
      <c r="A136" s="2" t="s">
        <v>91</v>
      </c>
      <c r="G136" s="16">
        <f>SUM(G139)</f>
        <v>96941</v>
      </c>
      <c r="H136" s="2" t="s">
        <v>4</v>
      </c>
    </row>
    <row r="137" ht="12.75">
      <c r="A137" t="s">
        <v>92</v>
      </c>
    </row>
    <row r="138" ht="12.75">
      <c r="A138" t="s">
        <v>402</v>
      </c>
    </row>
    <row r="139" spans="1:7" ht="12.75">
      <c r="A139" t="s">
        <v>403</v>
      </c>
      <c r="G139" s="12">
        <v>96941</v>
      </c>
    </row>
    <row r="140" spans="1:7" s="2" customFormat="1" ht="12.75">
      <c r="A140" s="2" t="s">
        <v>93</v>
      </c>
      <c r="G140" s="15">
        <f>SUM(G141)</f>
        <v>35561</v>
      </c>
    </row>
    <row r="141" spans="1:8" s="2" customFormat="1" ht="12.75">
      <c r="A141" s="2" t="s">
        <v>94</v>
      </c>
      <c r="G141" s="16">
        <f>SUM(G142)</f>
        <v>35561</v>
      </c>
      <c r="H141" s="2" t="s">
        <v>4</v>
      </c>
    </row>
    <row r="142" spans="1:7" ht="12.75">
      <c r="A142" t="s">
        <v>95</v>
      </c>
      <c r="G142" s="12">
        <v>35561</v>
      </c>
    </row>
    <row r="143" spans="1:7" s="2" customFormat="1" ht="12.75">
      <c r="A143" s="2" t="s">
        <v>96</v>
      </c>
      <c r="G143" s="15">
        <f>SUM(G144,G162,G175,G193,G207,G212,G216,G218,G223)</f>
        <v>1713997</v>
      </c>
    </row>
    <row r="144" spans="1:8" s="2" customFormat="1" ht="12.75">
      <c r="A144" s="2" t="s">
        <v>97</v>
      </c>
      <c r="G144" s="16">
        <f>SUM(G145:G161)</f>
        <v>870610</v>
      </c>
      <c r="H144" s="2" t="s">
        <v>43</v>
      </c>
    </row>
    <row r="145" ht="12.75">
      <c r="A145" t="s">
        <v>397</v>
      </c>
    </row>
    <row r="146" spans="1:7" ht="12.75">
      <c r="A146" t="s">
        <v>396</v>
      </c>
      <c r="G146" s="12">
        <v>43019</v>
      </c>
    </row>
    <row r="147" spans="1:7" ht="12.75">
      <c r="A147" t="s">
        <v>76</v>
      </c>
      <c r="G147" s="12">
        <v>521727</v>
      </c>
    </row>
    <row r="148" spans="1:7" ht="12.75">
      <c r="A148" t="s">
        <v>61</v>
      </c>
      <c r="G148" s="12">
        <v>41506</v>
      </c>
    </row>
    <row r="149" spans="1:7" ht="12.75">
      <c r="A149" t="s">
        <v>62</v>
      </c>
      <c r="G149" s="12">
        <v>107511</v>
      </c>
    </row>
    <row r="150" spans="1:7" ht="12.75">
      <c r="A150" t="s">
        <v>63</v>
      </c>
      <c r="G150" s="12">
        <v>13939</v>
      </c>
    </row>
    <row r="151" spans="1:7" ht="12.75">
      <c r="A151" t="s">
        <v>331</v>
      </c>
      <c r="G151" s="12">
        <v>600</v>
      </c>
    </row>
    <row r="152" spans="1:7" ht="12.75">
      <c r="A152" t="s">
        <v>64</v>
      </c>
      <c r="G152" s="12">
        <v>74695</v>
      </c>
    </row>
    <row r="153" spans="1:7" ht="12.75">
      <c r="A153" t="s">
        <v>65</v>
      </c>
      <c r="G153" s="12">
        <v>13462</v>
      </c>
    </row>
    <row r="154" spans="1:7" ht="12.75">
      <c r="A154" t="s">
        <v>66</v>
      </c>
      <c r="G154" s="12">
        <v>3271</v>
      </c>
    </row>
    <row r="155" spans="1:7" ht="12.75">
      <c r="A155" t="s">
        <v>202</v>
      </c>
      <c r="G155" s="12">
        <v>570</v>
      </c>
    </row>
    <row r="156" spans="1:7" ht="12.75">
      <c r="A156" t="s">
        <v>67</v>
      </c>
      <c r="G156" s="12">
        <v>12379</v>
      </c>
    </row>
    <row r="157" spans="1:7" ht="12.75">
      <c r="A157" t="s">
        <v>332</v>
      </c>
      <c r="G157" s="12">
        <v>1680</v>
      </c>
    </row>
    <row r="158" spans="1:7" ht="12.75">
      <c r="A158" t="s">
        <v>68</v>
      </c>
      <c r="G158" s="12">
        <v>1722</v>
      </c>
    </row>
    <row r="159" spans="1:7" ht="12.75">
      <c r="A159" t="s">
        <v>69</v>
      </c>
      <c r="G159" s="12">
        <v>2483</v>
      </c>
    </row>
    <row r="160" ht="12.75">
      <c r="A160" t="s">
        <v>70</v>
      </c>
    </row>
    <row r="161" spans="1:7" ht="12.75">
      <c r="A161" t="s">
        <v>71</v>
      </c>
      <c r="G161" s="12">
        <v>32046</v>
      </c>
    </row>
    <row r="162" spans="1:8" s="2" customFormat="1" ht="12.75">
      <c r="A162" s="2" t="s">
        <v>404</v>
      </c>
      <c r="G162" s="16">
        <f>SUM(G164:G174)</f>
        <v>67114</v>
      </c>
      <c r="H162" s="2" t="s">
        <v>43</v>
      </c>
    </row>
    <row r="163" ht="12.75">
      <c r="A163" t="s">
        <v>397</v>
      </c>
    </row>
    <row r="164" spans="1:7" ht="12.75">
      <c r="A164" t="s">
        <v>396</v>
      </c>
      <c r="G164" s="12">
        <v>4400</v>
      </c>
    </row>
    <row r="165" spans="1:7" ht="12.75">
      <c r="A165" t="s">
        <v>76</v>
      </c>
      <c r="G165" s="12">
        <v>37861</v>
      </c>
    </row>
    <row r="166" spans="1:7" ht="12.75">
      <c r="A166" t="s">
        <v>61</v>
      </c>
      <c r="G166" s="12">
        <v>3171</v>
      </c>
    </row>
    <row r="167" spans="1:7" ht="12.75">
      <c r="A167" t="s">
        <v>62</v>
      </c>
      <c r="G167" s="12">
        <v>7973</v>
      </c>
    </row>
    <row r="168" spans="1:7" ht="12.75">
      <c r="A168" t="s">
        <v>63</v>
      </c>
      <c r="G168" s="12">
        <v>1086</v>
      </c>
    </row>
    <row r="169" spans="1:7" ht="12.75">
      <c r="A169" t="s">
        <v>64</v>
      </c>
      <c r="G169" s="12">
        <v>7941</v>
      </c>
    </row>
    <row r="170" spans="1:7" ht="12.75">
      <c r="A170" t="s">
        <v>65</v>
      </c>
      <c r="G170" s="12">
        <v>1860</v>
      </c>
    </row>
    <row r="171" spans="1:7" ht="12.75">
      <c r="A171" t="s">
        <v>335</v>
      </c>
      <c r="G171" s="12">
        <v>40</v>
      </c>
    </row>
    <row r="172" spans="1:7" ht="12.75">
      <c r="A172" t="s">
        <v>68</v>
      </c>
      <c r="G172" s="12">
        <v>57</v>
      </c>
    </row>
    <row r="173" ht="12.75">
      <c r="A173" t="s">
        <v>70</v>
      </c>
    </row>
    <row r="174" spans="1:7" ht="12.75">
      <c r="A174" t="s">
        <v>71</v>
      </c>
      <c r="G174" s="12">
        <v>2725</v>
      </c>
    </row>
    <row r="175" spans="1:8" s="2" customFormat="1" ht="12.75">
      <c r="A175" s="2" t="s">
        <v>98</v>
      </c>
      <c r="G175" s="16">
        <f>SUM(G177:G192)</f>
        <v>642271</v>
      </c>
      <c r="H175" s="2" t="s">
        <v>42</v>
      </c>
    </row>
    <row r="176" ht="12.75">
      <c r="A176" t="s">
        <v>397</v>
      </c>
    </row>
    <row r="177" spans="1:7" ht="12.75">
      <c r="A177" t="s">
        <v>396</v>
      </c>
      <c r="G177" s="12">
        <v>28076</v>
      </c>
    </row>
    <row r="178" spans="1:7" ht="12.75">
      <c r="A178" t="s">
        <v>76</v>
      </c>
      <c r="G178" s="12">
        <v>400594</v>
      </c>
    </row>
    <row r="179" spans="1:7" ht="12.75">
      <c r="A179" t="s">
        <v>61</v>
      </c>
      <c r="G179" s="12">
        <v>29920</v>
      </c>
    </row>
    <row r="180" spans="1:7" ht="12.75">
      <c r="A180" t="s">
        <v>81</v>
      </c>
      <c r="G180" s="12">
        <v>80972</v>
      </c>
    </row>
    <row r="181" spans="1:7" ht="12.75">
      <c r="A181" t="s">
        <v>63</v>
      </c>
      <c r="G181" s="12">
        <v>11027</v>
      </c>
    </row>
    <row r="182" spans="1:7" ht="12.75">
      <c r="A182" t="s">
        <v>331</v>
      </c>
      <c r="G182" s="12">
        <v>400</v>
      </c>
    </row>
    <row r="183" spans="1:7" ht="12.75">
      <c r="A183" t="s">
        <v>64</v>
      </c>
      <c r="G183" s="12">
        <v>46873</v>
      </c>
    </row>
    <row r="184" spans="1:7" ht="12.75">
      <c r="A184" t="s">
        <v>65</v>
      </c>
      <c r="G184" s="12">
        <v>8461</v>
      </c>
    </row>
    <row r="185" spans="1:7" ht="12.75">
      <c r="A185" t="s">
        <v>66</v>
      </c>
      <c r="G185" s="12">
        <v>1821</v>
      </c>
    </row>
    <row r="186" spans="1:7" ht="12.75">
      <c r="A186" t="s">
        <v>202</v>
      </c>
      <c r="G186" s="12">
        <v>410</v>
      </c>
    </row>
    <row r="187" spans="1:7" ht="12.75">
      <c r="A187" t="s">
        <v>99</v>
      </c>
      <c r="G187" s="12">
        <v>7119</v>
      </c>
    </row>
    <row r="188" spans="1:7" ht="12.75">
      <c r="A188" t="s">
        <v>332</v>
      </c>
      <c r="G188" s="12">
        <v>1114</v>
      </c>
    </row>
    <row r="189" spans="1:7" ht="12.75">
      <c r="A189" t="s">
        <v>68</v>
      </c>
      <c r="G189" s="12">
        <v>1435</v>
      </c>
    </row>
    <row r="190" spans="1:7" ht="12.75">
      <c r="A190" t="s">
        <v>69</v>
      </c>
      <c r="G190" s="12">
        <v>1829</v>
      </c>
    </row>
    <row r="191" ht="12.75">
      <c r="A191" t="s">
        <v>100</v>
      </c>
    </row>
    <row r="192" spans="1:7" ht="12.75">
      <c r="A192" t="s">
        <v>71</v>
      </c>
      <c r="G192" s="12">
        <v>22220</v>
      </c>
    </row>
    <row r="193" spans="1:8" s="2" customFormat="1" ht="12.75">
      <c r="A193" s="2" t="s">
        <v>101</v>
      </c>
      <c r="G193" s="16">
        <f>SUM(G194:G205)</f>
        <v>117297</v>
      </c>
      <c r="H193" s="2" t="s">
        <v>4</v>
      </c>
    </row>
    <row r="194" spans="1:7" s="2" customFormat="1" ht="12.75">
      <c r="A194" s="10" t="s">
        <v>397</v>
      </c>
      <c r="G194" s="16"/>
    </row>
    <row r="195" spans="1:7" s="2" customFormat="1" ht="12.75">
      <c r="A195" s="10" t="s">
        <v>396</v>
      </c>
      <c r="G195" s="17">
        <v>200</v>
      </c>
    </row>
    <row r="196" spans="1:7" ht="12.75">
      <c r="A196" t="s">
        <v>60</v>
      </c>
      <c r="G196" s="12">
        <v>37244</v>
      </c>
    </row>
    <row r="197" spans="1:7" ht="12.75">
      <c r="A197" t="s">
        <v>61</v>
      </c>
      <c r="G197" s="12">
        <v>2861</v>
      </c>
    </row>
    <row r="198" spans="1:7" ht="12.75">
      <c r="A198" t="s">
        <v>62</v>
      </c>
      <c r="G198" s="12">
        <v>6912</v>
      </c>
    </row>
    <row r="199" spans="1:7" ht="12.75">
      <c r="A199" t="s">
        <v>63</v>
      </c>
      <c r="G199" s="12">
        <v>983</v>
      </c>
    </row>
    <row r="200" spans="1:7" ht="12.75">
      <c r="A200" t="s">
        <v>331</v>
      </c>
      <c r="G200" s="12">
        <v>10300</v>
      </c>
    </row>
    <row r="201" spans="1:7" ht="12.75">
      <c r="A201" t="s">
        <v>64</v>
      </c>
      <c r="G201" s="12">
        <v>55190</v>
      </c>
    </row>
    <row r="202" spans="1:7" ht="12.75">
      <c r="A202" t="s">
        <v>67</v>
      </c>
      <c r="G202" s="12">
        <v>450</v>
      </c>
    </row>
    <row r="203" spans="1:7" ht="12.75">
      <c r="A203" t="s">
        <v>69</v>
      </c>
      <c r="G203" s="12">
        <v>2440</v>
      </c>
    </row>
    <row r="204" ht="12.75">
      <c r="A204" t="s">
        <v>70</v>
      </c>
    </row>
    <row r="205" spans="1:7" ht="12.75">
      <c r="A205" t="s">
        <v>71</v>
      </c>
      <c r="G205" s="12">
        <v>717</v>
      </c>
    </row>
    <row r="206" spans="1:7" s="9" customFormat="1" ht="12.75">
      <c r="A206" s="9" t="s">
        <v>203</v>
      </c>
      <c r="G206" s="18"/>
    </row>
    <row r="207" spans="1:8" s="9" customFormat="1" ht="12.75">
      <c r="A207" s="9" t="s">
        <v>236</v>
      </c>
      <c r="G207" s="18">
        <f>SUM(G208:G210)</f>
        <v>1845</v>
      </c>
      <c r="H207" s="9" t="s">
        <v>43</v>
      </c>
    </row>
    <row r="208" spans="1:7" ht="12.75">
      <c r="A208" t="s">
        <v>204</v>
      </c>
      <c r="G208" s="12">
        <v>58</v>
      </c>
    </row>
    <row r="209" spans="1:7" ht="12.75">
      <c r="A209" t="s">
        <v>205</v>
      </c>
      <c r="G209" s="12">
        <v>1500</v>
      </c>
    </row>
    <row r="210" spans="1:7" ht="12.75">
      <c r="A210" t="s">
        <v>208</v>
      </c>
      <c r="G210" s="12">
        <v>287</v>
      </c>
    </row>
    <row r="211" spans="1:7" s="9" customFormat="1" ht="12.75">
      <c r="A211" s="9" t="s">
        <v>206</v>
      </c>
      <c r="G211" s="18"/>
    </row>
    <row r="212" spans="1:8" s="9" customFormat="1" ht="12.75">
      <c r="A212" s="9" t="s">
        <v>236</v>
      </c>
      <c r="G212" s="18">
        <f>SUM(G213:G214)</f>
        <v>1652</v>
      </c>
      <c r="H212" s="9" t="s">
        <v>207</v>
      </c>
    </row>
    <row r="213" spans="1:7" ht="12.75">
      <c r="A213" t="s">
        <v>205</v>
      </c>
      <c r="G213" s="12">
        <v>1350</v>
      </c>
    </row>
    <row r="214" spans="1:7" ht="12.75">
      <c r="A214" t="s">
        <v>208</v>
      </c>
      <c r="G214" s="12">
        <v>302</v>
      </c>
    </row>
    <row r="215" spans="1:7" s="9" customFormat="1" ht="12.75">
      <c r="A215" s="9" t="s">
        <v>206</v>
      </c>
      <c r="G215" s="18"/>
    </row>
    <row r="216" spans="1:8" s="9" customFormat="1" ht="12.75">
      <c r="A216" s="9" t="s">
        <v>236</v>
      </c>
      <c r="G216" s="18">
        <f>SUM(G217:G217)</f>
        <v>4991</v>
      </c>
      <c r="H216" s="9" t="s">
        <v>4</v>
      </c>
    </row>
    <row r="217" spans="1:7" ht="12.75">
      <c r="A217" t="s">
        <v>205</v>
      </c>
      <c r="G217" s="12">
        <v>4991</v>
      </c>
    </row>
    <row r="218" spans="1:8" s="2" customFormat="1" ht="12.75">
      <c r="A218" s="2" t="s">
        <v>102</v>
      </c>
      <c r="G218" s="16">
        <f>SUM(G220)</f>
        <v>7470</v>
      </c>
      <c r="H218" s="2" t="s">
        <v>43</v>
      </c>
    </row>
    <row r="219" spans="1:7" s="10" customFormat="1" ht="12.75">
      <c r="A219" s="10" t="s">
        <v>336</v>
      </c>
      <c r="G219" s="17"/>
    </row>
    <row r="220" spans="1:7" ht="12.75">
      <c r="A220" s="2" t="s">
        <v>337</v>
      </c>
      <c r="G220" s="12">
        <v>7470</v>
      </c>
    </row>
    <row r="221" ht="12.75">
      <c r="A221" s="2"/>
    </row>
    <row r="222" ht="12.75">
      <c r="A222" s="2"/>
    </row>
    <row r="223" spans="1:8" s="2" customFormat="1" ht="12.75">
      <c r="A223" s="2" t="s">
        <v>102</v>
      </c>
      <c r="G223" s="16">
        <f>SUM(G225)</f>
        <v>747</v>
      </c>
      <c r="H223" s="2" t="s">
        <v>405</v>
      </c>
    </row>
    <row r="224" spans="1:7" s="10" customFormat="1" ht="12.75">
      <c r="A224" s="10" t="s">
        <v>336</v>
      </c>
      <c r="G224" s="17"/>
    </row>
    <row r="225" spans="1:7" ht="12.75">
      <c r="A225" s="2" t="s">
        <v>337</v>
      </c>
      <c r="G225" s="12">
        <v>747</v>
      </c>
    </row>
    <row r="226" ht="12.75">
      <c r="A226" s="2"/>
    </row>
    <row r="227" spans="1:7" s="2" customFormat="1" ht="12.75">
      <c r="A227" s="2" t="s">
        <v>103</v>
      </c>
      <c r="G227" s="15">
        <f>SUM(G228)</f>
        <v>48300</v>
      </c>
    </row>
    <row r="228" spans="1:8" s="2" customFormat="1" ht="12.75">
      <c r="A228" s="2" t="s">
        <v>104</v>
      </c>
      <c r="G228" s="16">
        <f>SUM(G229:G233)</f>
        <v>48300</v>
      </c>
      <c r="H228" s="2" t="s">
        <v>4</v>
      </c>
    </row>
    <row r="229" spans="1:7" s="10" customFormat="1" ht="12.75">
      <c r="A229" s="10" t="s">
        <v>338</v>
      </c>
      <c r="G229" s="17">
        <v>125</v>
      </c>
    </row>
    <row r="230" spans="1:7" s="10" customFormat="1" ht="12.75">
      <c r="A230" s="10" t="s">
        <v>331</v>
      </c>
      <c r="G230" s="17">
        <v>31190</v>
      </c>
    </row>
    <row r="231" spans="1:7" ht="12.75">
      <c r="A231" t="s">
        <v>64</v>
      </c>
      <c r="G231" s="12">
        <v>5711</v>
      </c>
    </row>
    <row r="232" spans="1:7" ht="12.75">
      <c r="A232" t="s">
        <v>67</v>
      </c>
      <c r="G232" s="12">
        <v>10774</v>
      </c>
    </row>
    <row r="233" spans="1:7" ht="12.75">
      <c r="A233" t="s">
        <v>68</v>
      </c>
      <c r="G233" s="12">
        <v>500</v>
      </c>
    </row>
    <row r="234" spans="1:7" s="2" customFormat="1" ht="12.75">
      <c r="A234" s="2" t="s">
        <v>265</v>
      </c>
      <c r="G234" s="15">
        <f>SUM(G235,G241,G255,G258,G260,G262,G275,G281)</f>
        <v>464357</v>
      </c>
    </row>
    <row r="235" spans="1:8" s="2" customFormat="1" ht="12.75">
      <c r="A235" s="2" t="s">
        <v>339</v>
      </c>
      <c r="G235" s="18">
        <f>SUM(G238)</f>
        <v>14100</v>
      </c>
      <c r="H235" s="2" t="s">
        <v>41</v>
      </c>
    </row>
    <row r="236" spans="1:7" s="2" customFormat="1" ht="12.75">
      <c r="A236" s="10" t="s">
        <v>340</v>
      </c>
      <c r="G236" s="15"/>
    </row>
    <row r="237" spans="1:7" s="2" customFormat="1" ht="12.75">
      <c r="A237" s="2" t="s">
        <v>341</v>
      </c>
      <c r="G237" s="15"/>
    </row>
    <row r="238" spans="1:7" s="10" customFormat="1" ht="12.75">
      <c r="A238" s="10" t="s">
        <v>342</v>
      </c>
      <c r="G238" s="17">
        <v>14100</v>
      </c>
    </row>
    <row r="239" spans="1:7" s="10" customFormat="1" ht="12.75">
      <c r="A239" s="9" t="s">
        <v>343</v>
      </c>
      <c r="G239" s="20"/>
    </row>
    <row r="240" spans="1:7" s="9" customFormat="1" ht="12.75">
      <c r="A240" s="9" t="s">
        <v>344</v>
      </c>
      <c r="G240" s="15"/>
    </row>
    <row r="241" spans="1:8" s="9" customFormat="1" ht="12.75">
      <c r="A241" s="9" t="s">
        <v>345</v>
      </c>
      <c r="G241" s="18">
        <f>SUM(G242:G251)</f>
        <v>209618</v>
      </c>
      <c r="H241" s="9" t="s">
        <v>41</v>
      </c>
    </row>
    <row r="242" spans="1:7" s="10" customFormat="1" ht="12.75">
      <c r="A242" s="10" t="s">
        <v>346</v>
      </c>
      <c r="G242" s="17">
        <v>169793</v>
      </c>
    </row>
    <row r="243" spans="1:7" s="10" customFormat="1" ht="12.75">
      <c r="A243" s="10" t="s">
        <v>347</v>
      </c>
      <c r="G243" s="17">
        <v>9797</v>
      </c>
    </row>
    <row r="244" spans="1:7" ht="12.75">
      <c r="A244" t="s">
        <v>61</v>
      </c>
      <c r="G244" s="12">
        <v>550</v>
      </c>
    </row>
    <row r="245" spans="1:7" ht="12.75">
      <c r="A245" t="s">
        <v>62</v>
      </c>
      <c r="G245" s="12">
        <v>23190</v>
      </c>
    </row>
    <row r="246" spans="1:7" ht="12.75">
      <c r="A246" t="s">
        <v>63</v>
      </c>
      <c r="G246" s="12">
        <v>255</v>
      </c>
    </row>
    <row r="247" spans="1:7" ht="12.75">
      <c r="A247" t="s">
        <v>64</v>
      </c>
      <c r="G247" s="12">
        <v>2300</v>
      </c>
    </row>
    <row r="248" spans="1:7" ht="12.75">
      <c r="A248" t="s">
        <v>67</v>
      </c>
      <c r="G248" s="12">
        <v>3323</v>
      </c>
    </row>
    <row r="249" spans="1:7" ht="12.75">
      <c r="A249" t="s">
        <v>348</v>
      </c>
      <c r="G249" s="12">
        <v>155</v>
      </c>
    </row>
    <row r="250" ht="12.75">
      <c r="A250" t="s">
        <v>70</v>
      </c>
    </row>
    <row r="251" spans="1:7" ht="12.75">
      <c r="A251" t="s">
        <v>71</v>
      </c>
      <c r="G251" s="12">
        <v>255</v>
      </c>
    </row>
    <row r="252" spans="1:7" s="2" customFormat="1" ht="12.75">
      <c r="A252" s="2" t="s">
        <v>266</v>
      </c>
      <c r="G252" s="15"/>
    </row>
    <row r="253" spans="1:7" s="2" customFormat="1" ht="12.75">
      <c r="A253" s="2" t="s">
        <v>185</v>
      </c>
      <c r="G253" s="15"/>
    </row>
    <row r="254" spans="1:7" s="2" customFormat="1" ht="12.75">
      <c r="A254" s="2" t="s">
        <v>186</v>
      </c>
      <c r="G254" s="15"/>
    </row>
    <row r="255" spans="1:8" s="2" customFormat="1" ht="12.75">
      <c r="A255" s="2" t="s">
        <v>378</v>
      </c>
      <c r="G255" s="18">
        <f>SUM(G256)</f>
        <v>3633</v>
      </c>
      <c r="H255" s="2" t="s">
        <v>41</v>
      </c>
    </row>
    <row r="256" spans="1:7" s="10" customFormat="1" ht="12.75">
      <c r="A256" s="10" t="s">
        <v>106</v>
      </c>
      <c r="G256" s="17">
        <v>3633</v>
      </c>
    </row>
    <row r="257" spans="1:7" s="2" customFormat="1" ht="12.75">
      <c r="A257" s="2" t="s">
        <v>263</v>
      </c>
      <c r="G257" s="16"/>
    </row>
    <row r="258" spans="1:8" s="2" customFormat="1" ht="12.75">
      <c r="A258" s="2" t="s">
        <v>237</v>
      </c>
      <c r="G258" s="16">
        <f>SUM(G259)</f>
        <v>82822</v>
      </c>
      <c r="H258" s="2" t="s">
        <v>41</v>
      </c>
    </row>
    <row r="259" spans="1:7" ht="12.75">
      <c r="A259" t="s">
        <v>105</v>
      </c>
      <c r="G259" s="12">
        <v>82822</v>
      </c>
    </row>
    <row r="260" spans="1:8" s="2" customFormat="1" ht="12.75">
      <c r="A260" s="2" t="s">
        <v>312</v>
      </c>
      <c r="G260" s="16">
        <f>SUM(G261)</f>
        <v>3000</v>
      </c>
      <c r="H260" s="2" t="s">
        <v>4</v>
      </c>
    </row>
    <row r="261" spans="1:7" ht="12.75">
      <c r="A261" t="s">
        <v>107</v>
      </c>
      <c r="G261" s="12">
        <v>3000</v>
      </c>
    </row>
    <row r="262" spans="1:8" s="2" customFormat="1" ht="12.75">
      <c r="A262" s="2" t="s">
        <v>301</v>
      </c>
      <c r="G262" s="16">
        <f>SUM(G263:G271,G273)</f>
        <v>129424</v>
      </c>
      <c r="H262" s="2" t="s">
        <v>41</v>
      </c>
    </row>
    <row r="263" spans="1:7" ht="12.75">
      <c r="A263" t="s">
        <v>60</v>
      </c>
      <c r="G263" s="12">
        <v>83733</v>
      </c>
    </row>
    <row r="264" spans="1:7" ht="12.75">
      <c r="A264" t="s">
        <v>61</v>
      </c>
      <c r="G264" s="12">
        <v>6677</v>
      </c>
    </row>
    <row r="265" spans="1:7" ht="12.75">
      <c r="A265" t="s">
        <v>62</v>
      </c>
      <c r="G265" s="12">
        <v>16446</v>
      </c>
    </row>
    <row r="266" spans="1:7" ht="12.75">
      <c r="A266" t="s">
        <v>63</v>
      </c>
      <c r="G266" s="12">
        <v>2216</v>
      </c>
    </row>
    <row r="267" spans="1:7" ht="12.75">
      <c r="A267" t="s">
        <v>64</v>
      </c>
      <c r="G267" s="12">
        <v>3544</v>
      </c>
    </row>
    <row r="268" spans="1:7" ht="12.75">
      <c r="A268" t="s">
        <v>65</v>
      </c>
      <c r="G268" s="12">
        <v>485</v>
      </c>
    </row>
    <row r="269" spans="1:7" ht="12.75">
      <c r="A269" t="s">
        <v>67</v>
      </c>
      <c r="G269" s="12">
        <v>12290</v>
      </c>
    </row>
    <row r="270" spans="1:7" ht="12.75">
      <c r="A270" t="s">
        <v>332</v>
      </c>
      <c r="G270" s="12">
        <v>960</v>
      </c>
    </row>
    <row r="271" spans="1:7" ht="12.75">
      <c r="A271" t="s">
        <v>68</v>
      </c>
      <c r="G271" s="12">
        <v>1460</v>
      </c>
    </row>
    <row r="272" ht="12.75">
      <c r="A272" t="s">
        <v>70</v>
      </c>
    </row>
    <row r="273" spans="1:7" ht="12.75">
      <c r="A273" t="s">
        <v>71</v>
      </c>
      <c r="G273" s="12">
        <v>1613</v>
      </c>
    </row>
    <row r="274" spans="1:7" s="2" customFormat="1" ht="12.75">
      <c r="A274" s="2" t="s">
        <v>313</v>
      </c>
      <c r="G274" s="16"/>
    </row>
    <row r="275" spans="1:8" s="9" customFormat="1" ht="12.75">
      <c r="A275" s="9" t="s">
        <v>52</v>
      </c>
      <c r="G275" s="18">
        <f>SUM(G276:G280)</f>
        <v>6220</v>
      </c>
      <c r="H275" s="9" t="s">
        <v>41</v>
      </c>
    </row>
    <row r="276" spans="1:7" ht="12.75">
      <c r="A276" t="s">
        <v>81</v>
      </c>
      <c r="G276" s="12">
        <v>804</v>
      </c>
    </row>
    <row r="277" spans="1:7" ht="12.75">
      <c r="A277" t="s">
        <v>63</v>
      </c>
      <c r="G277" s="12">
        <v>122</v>
      </c>
    </row>
    <row r="279" spans="1:7" ht="12.75">
      <c r="A279" t="s">
        <v>331</v>
      </c>
      <c r="G279" s="12">
        <v>4944</v>
      </c>
    </row>
    <row r="280" spans="1:7" ht="12.75">
      <c r="A280" t="s">
        <v>67</v>
      </c>
      <c r="G280" s="12">
        <v>350</v>
      </c>
    </row>
    <row r="281" spans="1:8" s="2" customFormat="1" ht="12.75">
      <c r="A281" s="2" t="s">
        <v>314</v>
      </c>
      <c r="G281" s="16">
        <f>SUM(G282:G282)</f>
        <v>15540</v>
      </c>
      <c r="H281" s="2" t="s">
        <v>41</v>
      </c>
    </row>
    <row r="282" spans="1:7" s="2" customFormat="1" ht="12.75">
      <c r="A282" s="2" t="s">
        <v>108</v>
      </c>
      <c r="G282" s="19">
        <v>15540</v>
      </c>
    </row>
    <row r="283" spans="1:7" s="2" customFormat="1" ht="12.75">
      <c r="A283" s="2" t="s">
        <v>109</v>
      </c>
      <c r="G283" s="16"/>
    </row>
    <row r="284" spans="1:7" s="2" customFormat="1" ht="12.75">
      <c r="A284" s="2" t="s">
        <v>110</v>
      </c>
      <c r="G284" s="15">
        <f>SUM(G285,G297)</f>
        <v>58057</v>
      </c>
    </row>
    <row r="285" spans="1:8" s="2" customFormat="1" ht="12.75">
      <c r="A285" s="2" t="s">
        <v>111</v>
      </c>
      <c r="G285" s="16">
        <f>SUM(G287:G296)</f>
        <v>33841</v>
      </c>
      <c r="H285" s="2" t="s">
        <v>43</v>
      </c>
    </row>
    <row r="286" ht="12.75">
      <c r="A286" t="s">
        <v>397</v>
      </c>
    </row>
    <row r="287" spans="1:7" ht="12.75">
      <c r="A287" t="s">
        <v>396</v>
      </c>
      <c r="G287" s="12">
        <v>2148</v>
      </c>
    </row>
    <row r="288" spans="1:7" ht="12.75">
      <c r="A288" t="s">
        <v>60</v>
      </c>
      <c r="G288" s="12">
        <v>22380</v>
      </c>
    </row>
    <row r="289" spans="1:7" ht="12.75">
      <c r="A289" t="s">
        <v>61</v>
      </c>
      <c r="G289" s="12">
        <v>1496</v>
      </c>
    </row>
    <row r="290" spans="1:7" ht="12.75">
      <c r="A290" t="s">
        <v>62</v>
      </c>
      <c r="G290" s="12">
        <v>4562</v>
      </c>
    </row>
    <row r="291" spans="1:7" ht="12.75">
      <c r="A291" t="s">
        <v>63</v>
      </c>
      <c r="G291" s="12">
        <v>621</v>
      </c>
    </row>
    <row r="292" spans="1:7" ht="12.75">
      <c r="A292" t="s">
        <v>64</v>
      </c>
      <c r="G292" s="12">
        <v>600</v>
      </c>
    </row>
    <row r="293" spans="1:7" ht="12.75">
      <c r="A293" t="s">
        <v>202</v>
      </c>
      <c r="G293" s="12">
        <v>20</v>
      </c>
    </row>
    <row r="294" spans="1:7" ht="12.75">
      <c r="A294" t="s">
        <v>68</v>
      </c>
      <c r="G294" s="12">
        <v>29</v>
      </c>
    </row>
    <row r="295" ht="12.75">
      <c r="A295" t="s">
        <v>100</v>
      </c>
    </row>
    <row r="296" spans="1:7" ht="14.25" customHeight="1">
      <c r="A296" t="s">
        <v>71</v>
      </c>
      <c r="G296" s="12">
        <v>1985</v>
      </c>
    </row>
    <row r="297" spans="1:8" s="9" customFormat="1" ht="14.25" customHeight="1">
      <c r="A297" s="9" t="s">
        <v>209</v>
      </c>
      <c r="G297" s="18">
        <f>SUM(G298:G308)</f>
        <v>24216</v>
      </c>
      <c r="H297" s="9" t="s">
        <v>42</v>
      </c>
    </row>
    <row r="298" ht="14.25" customHeight="1">
      <c r="A298" t="s">
        <v>397</v>
      </c>
    </row>
    <row r="299" spans="1:7" ht="14.25" customHeight="1">
      <c r="A299" t="s">
        <v>396</v>
      </c>
      <c r="G299" s="12">
        <v>1757</v>
      </c>
    </row>
    <row r="300" spans="1:7" ht="14.25" customHeight="1">
      <c r="A300" t="s">
        <v>60</v>
      </c>
      <c r="G300" s="12">
        <v>16244</v>
      </c>
    </row>
    <row r="301" spans="1:7" ht="14.25" customHeight="1">
      <c r="A301" t="s">
        <v>61</v>
      </c>
      <c r="G301" s="12">
        <v>1071</v>
      </c>
    </row>
    <row r="302" spans="1:7" ht="14.25" customHeight="1">
      <c r="A302" t="s">
        <v>62</v>
      </c>
      <c r="G302" s="12">
        <v>3138</v>
      </c>
    </row>
    <row r="303" spans="1:7" ht="14.25" customHeight="1">
      <c r="A303" t="s">
        <v>63</v>
      </c>
      <c r="G303" s="12">
        <v>427</v>
      </c>
    </row>
    <row r="304" spans="1:7" ht="12.75">
      <c r="A304" t="s">
        <v>64</v>
      </c>
      <c r="G304" s="12">
        <v>440</v>
      </c>
    </row>
    <row r="305" spans="1:7" ht="12.75">
      <c r="A305" t="s">
        <v>202</v>
      </c>
      <c r="G305" s="12">
        <v>20</v>
      </c>
    </row>
    <row r="306" spans="1:7" ht="12.75">
      <c r="A306" t="s">
        <v>68</v>
      </c>
      <c r="G306" s="12">
        <v>29</v>
      </c>
    </row>
    <row r="307" ht="14.25" customHeight="1">
      <c r="A307" t="s">
        <v>70</v>
      </c>
    </row>
    <row r="308" spans="1:7" ht="14.25" customHeight="1">
      <c r="A308" t="s">
        <v>169</v>
      </c>
      <c r="G308" s="12">
        <v>1090</v>
      </c>
    </row>
    <row r="309" spans="1:7" s="2" customFormat="1" ht="12.75">
      <c r="A309" s="2" t="s">
        <v>112</v>
      </c>
      <c r="G309" s="16"/>
    </row>
    <row r="310" spans="1:7" s="2" customFormat="1" ht="12.75">
      <c r="A310" s="2" t="s">
        <v>113</v>
      </c>
      <c r="G310" s="15">
        <f>SUM(G311,G315,G318)</f>
        <v>3899810</v>
      </c>
    </row>
    <row r="311" spans="1:8" s="2" customFormat="1" ht="12.75">
      <c r="A311" s="2" t="s">
        <v>114</v>
      </c>
      <c r="G311" s="16">
        <f>SUM(G312:G314)</f>
        <v>3708000</v>
      </c>
      <c r="H311" s="2" t="s">
        <v>4</v>
      </c>
    </row>
    <row r="312" spans="1:7" s="10" customFormat="1" ht="12.75">
      <c r="A312" s="10" t="s">
        <v>67</v>
      </c>
      <c r="G312" s="17">
        <v>8000</v>
      </c>
    </row>
    <row r="313" spans="1:10" ht="12" customHeight="1">
      <c r="A313" t="s">
        <v>115</v>
      </c>
      <c r="J313" s="9"/>
    </row>
    <row r="314" spans="1:7" ht="12.75">
      <c r="A314" t="s">
        <v>116</v>
      </c>
      <c r="G314" s="12">
        <v>3700000</v>
      </c>
    </row>
    <row r="315" spans="1:8" ht="12.75">
      <c r="A315" s="2" t="s">
        <v>210</v>
      </c>
      <c r="G315" s="18">
        <f>SUM(G316:G317)</f>
        <v>17800</v>
      </c>
      <c r="H315" t="s">
        <v>238</v>
      </c>
    </row>
    <row r="316" spans="1:7" s="10" customFormat="1" ht="12.75">
      <c r="A316" s="10" t="s">
        <v>67</v>
      </c>
      <c r="G316" s="17">
        <v>12000</v>
      </c>
    </row>
    <row r="317" spans="1:7" s="10" customFormat="1" ht="12.75">
      <c r="A317" s="10" t="s">
        <v>69</v>
      </c>
      <c r="G317" s="17">
        <v>5800</v>
      </c>
    </row>
    <row r="318" spans="1:8" s="2" customFormat="1" ht="12.75">
      <c r="A318" s="2" t="s">
        <v>53</v>
      </c>
      <c r="G318" s="16">
        <f>SUM(G319:G324)</f>
        <v>174010</v>
      </c>
      <c r="H318" s="2" t="s">
        <v>4</v>
      </c>
    </row>
    <row r="319" spans="1:7" s="4" customFormat="1" ht="12.75">
      <c r="A319" s="4" t="s">
        <v>64</v>
      </c>
      <c r="G319" s="19">
        <v>5010</v>
      </c>
    </row>
    <row r="320" spans="1:7" ht="12.75">
      <c r="A320" t="s">
        <v>65</v>
      </c>
      <c r="G320" s="12">
        <v>110000</v>
      </c>
    </row>
    <row r="321" spans="1:7" ht="12.75">
      <c r="A321" t="s">
        <v>66</v>
      </c>
      <c r="G321" s="12">
        <v>3000</v>
      </c>
    </row>
    <row r="322" spans="1:7" ht="12.75">
      <c r="A322" t="s">
        <v>67</v>
      </c>
      <c r="G322" s="12">
        <v>26000</v>
      </c>
    </row>
    <row r="323" spans="1:10" ht="12" customHeight="1">
      <c r="A323" t="s">
        <v>115</v>
      </c>
      <c r="J323" s="9"/>
    </row>
    <row r="324" spans="1:7" ht="12.75">
      <c r="A324" t="s">
        <v>116</v>
      </c>
      <c r="G324" s="12">
        <v>30000</v>
      </c>
    </row>
    <row r="325" spans="1:7" s="2" customFormat="1" ht="12.75">
      <c r="A325" s="2" t="s">
        <v>117</v>
      </c>
      <c r="G325" s="16"/>
    </row>
    <row r="326" spans="1:7" s="2" customFormat="1" ht="12.75">
      <c r="A326" s="2" t="s">
        <v>118</v>
      </c>
      <c r="G326" s="15">
        <f>SUM(G327,G335,G341)</f>
        <v>188753</v>
      </c>
    </row>
    <row r="327" spans="1:8" s="2" customFormat="1" ht="12.75">
      <c r="A327" s="2" t="s">
        <v>119</v>
      </c>
      <c r="G327" s="18">
        <f>SUM(G328:G330)</f>
        <v>36500</v>
      </c>
      <c r="H327" s="2" t="s">
        <v>4</v>
      </c>
    </row>
    <row r="328" spans="1:7" s="4" customFormat="1" ht="12.75">
      <c r="A328" s="4" t="s">
        <v>64</v>
      </c>
      <c r="G328" s="19">
        <v>4600</v>
      </c>
    </row>
    <row r="329" spans="1:7" s="4" customFormat="1" ht="12.75">
      <c r="A329" s="4" t="s">
        <v>67</v>
      </c>
      <c r="G329" s="19">
        <v>29500</v>
      </c>
    </row>
    <row r="330" spans="1:7" s="4" customFormat="1" ht="12.75">
      <c r="A330" s="4" t="s">
        <v>69</v>
      </c>
      <c r="G330" s="19">
        <v>2400</v>
      </c>
    </row>
    <row r="331" s="4" customFormat="1" ht="12.75">
      <c r="G331" s="19"/>
    </row>
    <row r="332" s="4" customFormat="1" ht="12.75">
      <c r="G332" s="19"/>
    </row>
    <row r="333" s="4" customFormat="1" ht="12.75">
      <c r="G333" s="19"/>
    </row>
    <row r="334" spans="1:7" s="2" customFormat="1" ht="12.75">
      <c r="A334" s="2" t="s">
        <v>120</v>
      </c>
      <c r="G334" s="16"/>
    </row>
    <row r="335" spans="1:8" s="2" customFormat="1" ht="12.75">
      <c r="A335" s="2" t="s">
        <v>121</v>
      </c>
      <c r="G335" s="16">
        <f>SUM(G336:G340)</f>
        <v>36920</v>
      </c>
      <c r="H335" s="2" t="s">
        <v>4</v>
      </c>
    </row>
    <row r="336" spans="1:7" s="10" customFormat="1" ht="12.75">
      <c r="A336" s="4" t="s">
        <v>64</v>
      </c>
      <c r="G336" s="17">
        <v>12100</v>
      </c>
    </row>
    <row r="337" spans="1:7" ht="12.75">
      <c r="A337" t="s">
        <v>65</v>
      </c>
      <c r="G337" s="12">
        <v>5300</v>
      </c>
    </row>
    <row r="338" spans="1:7" ht="12.75">
      <c r="A338" t="s">
        <v>66</v>
      </c>
      <c r="G338" s="12">
        <v>17060</v>
      </c>
    </row>
    <row r="339" spans="1:7" ht="12.75">
      <c r="A339" t="s">
        <v>67</v>
      </c>
      <c r="G339" s="12">
        <v>2000</v>
      </c>
    </row>
    <row r="340" spans="1:7" ht="12.75">
      <c r="A340" t="s">
        <v>69</v>
      </c>
      <c r="G340" s="12">
        <v>460</v>
      </c>
    </row>
    <row r="341" spans="1:8" ht="12.75">
      <c r="A341" s="2" t="s">
        <v>122</v>
      </c>
      <c r="G341" s="18">
        <f>SUM(G342:G354)</f>
        <v>115333</v>
      </c>
      <c r="H341" s="2" t="s">
        <v>4</v>
      </c>
    </row>
    <row r="342" spans="1:7" ht="12.75">
      <c r="A342" t="s">
        <v>60</v>
      </c>
      <c r="G342" s="12">
        <v>69600</v>
      </c>
    </row>
    <row r="343" spans="1:7" ht="12.75">
      <c r="A343" t="s">
        <v>61</v>
      </c>
      <c r="G343" s="12">
        <v>5170</v>
      </c>
    </row>
    <row r="344" spans="1:7" ht="12.75">
      <c r="A344" t="s">
        <v>62</v>
      </c>
      <c r="G344" s="12">
        <v>12884</v>
      </c>
    </row>
    <row r="345" spans="1:7" ht="12.75">
      <c r="A345" t="s">
        <v>63</v>
      </c>
      <c r="G345" s="12">
        <v>1832</v>
      </c>
    </row>
    <row r="346" spans="1:7" ht="12.75">
      <c r="A346" t="s">
        <v>64</v>
      </c>
      <c r="G346" s="12">
        <v>8740</v>
      </c>
    </row>
    <row r="347" ht="12.75">
      <c r="A347" t="s">
        <v>123</v>
      </c>
    </row>
    <row r="348" spans="1:7" ht="12.75">
      <c r="A348" t="s">
        <v>124</v>
      </c>
      <c r="G348" s="12">
        <v>5000</v>
      </c>
    </row>
    <row r="349" spans="1:7" ht="12.75">
      <c r="A349" t="s">
        <v>66</v>
      </c>
      <c r="G349" s="12">
        <v>1000</v>
      </c>
    </row>
    <row r="350" spans="1:7" ht="12.75">
      <c r="A350" t="s">
        <v>67</v>
      </c>
      <c r="G350" s="12">
        <v>5535</v>
      </c>
    </row>
    <row r="351" spans="1:7" ht="12.75">
      <c r="A351" t="s">
        <v>332</v>
      </c>
      <c r="G351" s="12">
        <v>2400</v>
      </c>
    </row>
    <row r="352" spans="1:7" ht="12.75">
      <c r="A352" t="s">
        <v>68</v>
      </c>
      <c r="G352" s="12">
        <v>1500</v>
      </c>
    </row>
    <row r="353" ht="12.75">
      <c r="A353" t="s">
        <v>100</v>
      </c>
    </row>
    <row r="354" spans="1:7" ht="12.75">
      <c r="A354" t="s">
        <v>71</v>
      </c>
      <c r="G354" s="12">
        <v>1672</v>
      </c>
    </row>
    <row r="355" spans="1:7" s="2" customFormat="1" ht="12.75">
      <c r="A355" s="2" t="s">
        <v>125</v>
      </c>
      <c r="G355" s="15">
        <f>SUM(G356,G360)</f>
        <v>41600</v>
      </c>
    </row>
    <row r="356" spans="1:8" s="2" customFormat="1" ht="12.75">
      <c r="A356" s="2" t="s">
        <v>126</v>
      </c>
      <c r="G356" s="16">
        <f>SUM(G357:G358)</f>
        <v>4600</v>
      </c>
      <c r="H356" s="2" t="s">
        <v>4</v>
      </c>
    </row>
    <row r="357" spans="1:7" s="10" customFormat="1" ht="12.75">
      <c r="A357" s="10" t="s">
        <v>331</v>
      </c>
      <c r="G357" s="17">
        <v>600</v>
      </c>
    </row>
    <row r="358" spans="1:7" ht="12.75">
      <c r="A358" t="s">
        <v>64</v>
      </c>
      <c r="G358" s="12">
        <v>4000</v>
      </c>
    </row>
    <row r="359" spans="1:7" s="2" customFormat="1" ht="12.75">
      <c r="A359" s="2" t="s">
        <v>127</v>
      </c>
      <c r="G359" s="16"/>
    </row>
    <row r="360" spans="1:8" s="2" customFormat="1" ht="12.75">
      <c r="A360" s="2" t="s">
        <v>128</v>
      </c>
      <c r="G360" s="16">
        <f>SUM(G361:G363)</f>
        <v>37000</v>
      </c>
      <c r="H360" s="2" t="s">
        <v>4</v>
      </c>
    </row>
    <row r="361" ht="12.75" customHeight="1">
      <c r="A361" t="s">
        <v>187</v>
      </c>
    </row>
    <row r="362" ht="12.75">
      <c r="A362" t="s">
        <v>188</v>
      </c>
    </row>
    <row r="363" spans="1:7" ht="12.75">
      <c r="A363" t="s">
        <v>189</v>
      </c>
      <c r="G363" s="12">
        <v>37000</v>
      </c>
    </row>
    <row r="365" spans="1:7" s="5" customFormat="1" ht="12.75">
      <c r="A365" s="5" t="s">
        <v>129</v>
      </c>
      <c r="G365" s="15">
        <f>SUM(G13,G19,G37,G41,G49,G55,G97,G101,G105,G127,G133,G140,G143,G227,G234,G284,G310,G326,G355)</f>
        <v>8290250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F4" sqref="F4"/>
    </sheetView>
  </sheetViews>
  <sheetFormatPr defaultColWidth="9.00390625" defaultRowHeight="12.75"/>
  <sheetData>
    <row r="1" ht="12.75">
      <c r="F1" t="s">
        <v>219</v>
      </c>
    </row>
    <row r="2" ht="12.75">
      <c r="F2" t="s">
        <v>216</v>
      </c>
    </row>
    <row r="3" ht="12.75">
      <c r="F3" t="s">
        <v>217</v>
      </c>
    </row>
    <row r="6" s="1" customFormat="1" ht="18">
      <c r="A6" s="1" t="s">
        <v>226</v>
      </c>
    </row>
    <row r="7" s="1" customFormat="1" ht="18">
      <c r="A7" s="1" t="s">
        <v>227</v>
      </c>
    </row>
    <row r="8" s="1" customFormat="1" ht="18">
      <c r="A8" s="1" t="s">
        <v>228</v>
      </c>
    </row>
    <row r="9" s="1" customFormat="1" ht="18"/>
    <row r="10" s="8" customFormat="1" ht="18">
      <c r="A10" s="1" t="s">
        <v>130</v>
      </c>
    </row>
    <row r="12" spans="1:8" s="6" customFormat="1" ht="15">
      <c r="A12" s="6" t="s">
        <v>131</v>
      </c>
      <c r="G12" s="6" t="s">
        <v>56</v>
      </c>
      <c r="H12" s="6" t="s">
        <v>57</v>
      </c>
    </row>
    <row r="13" spans="7:8" s="3" customFormat="1" ht="15">
      <c r="G13" s="3" t="s">
        <v>213</v>
      </c>
      <c r="H13" s="3" t="s">
        <v>3</v>
      </c>
    </row>
    <row r="15" spans="1:7" s="2" customFormat="1" ht="12.75">
      <c r="A15" s="2" t="s">
        <v>132</v>
      </c>
      <c r="G15" s="5">
        <f>SUM(G16)</f>
        <v>5242</v>
      </c>
    </row>
    <row r="16" spans="1:8" s="2" customFormat="1" ht="12.75">
      <c r="A16" s="2" t="s">
        <v>133</v>
      </c>
      <c r="G16" s="2">
        <f>SUM(G20)</f>
        <v>5242</v>
      </c>
      <c r="H16" s="2" t="s">
        <v>4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spans="1:7" ht="12.75">
      <c r="A20" t="s">
        <v>137</v>
      </c>
      <c r="G20">
        <v>5242</v>
      </c>
    </row>
    <row r="22" spans="1:7" s="5" customFormat="1" ht="12.75">
      <c r="A22" s="5" t="s">
        <v>138</v>
      </c>
      <c r="G22" s="5">
        <f>SUM(G15)</f>
        <v>5242</v>
      </c>
    </row>
    <row r="27" s="7" customFormat="1" ht="18">
      <c r="A27" s="1" t="s">
        <v>139</v>
      </c>
    </row>
    <row r="29" spans="1:8" s="3" customFormat="1" ht="15">
      <c r="A29" s="3" t="s">
        <v>140</v>
      </c>
      <c r="G29" s="3" t="s">
        <v>56</v>
      </c>
      <c r="H29" s="3" t="s">
        <v>141</v>
      </c>
    </row>
    <row r="30" spans="7:8" s="6" customFormat="1" ht="15">
      <c r="G30" s="6" t="s">
        <v>214</v>
      </c>
      <c r="H30" s="6" t="s">
        <v>58</v>
      </c>
    </row>
    <row r="32" spans="1:7" s="2" customFormat="1" ht="12.75">
      <c r="A32" s="2" t="s">
        <v>142</v>
      </c>
      <c r="G32" s="5">
        <f>SUM(G33)</f>
        <v>5242</v>
      </c>
    </row>
    <row r="33" spans="1:8" s="2" customFormat="1" ht="12.75">
      <c r="A33" s="2">
        <v>75020</v>
      </c>
      <c r="C33" s="2" t="s">
        <v>143</v>
      </c>
      <c r="G33" s="2">
        <f>SUM(G34,G35,G36)</f>
        <v>5242</v>
      </c>
      <c r="H33" s="2" t="s">
        <v>4</v>
      </c>
    </row>
    <row r="34" spans="1:7" ht="12.75">
      <c r="A34" t="s">
        <v>76</v>
      </c>
      <c r="G34">
        <v>4356</v>
      </c>
    </row>
    <row r="35" spans="1:7" ht="12.75">
      <c r="A35" t="s">
        <v>62</v>
      </c>
      <c r="G35">
        <v>779</v>
      </c>
    </row>
    <row r="36" spans="1:7" ht="12.75">
      <c r="A36" t="s">
        <v>144</v>
      </c>
      <c r="G36">
        <v>107</v>
      </c>
    </row>
    <row r="38" spans="1:7" s="5" customFormat="1" ht="12.75">
      <c r="A38" s="5" t="s">
        <v>145</v>
      </c>
      <c r="G38" s="5">
        <f>SUM(G32)</f>
        <v>5242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A22" sqref="A22"/>
    </sheetView>
  </sheetViews>
  <sheetFormatPr defaultColWidth="9.00390625" defaultRowHeight="12.75"/>
  <cols>
    <col min="1" max="6" width="9.125" style="24" customWidth="1"/>
    <col min="7" max="7" width="10.125" style="12" bestFit="1" customWidth="1"/>
  </cols>
  <sheetData>
    <row r="1" ht="12.75">
      <c r="F1" s="24" t="s">
        <v>296</v>
      </c>
    </row>
    <row r="2" spans="1:6" ht="12.75">
      <c r="A2" s="25"/>
      <c r="F2" s="24" t="s">
        <v>324</v>
      </c>
    </row>
    <row r="3" spans="1:7" s="10" customFormat="1" ht="12.75">
      <c r="A3" s="26"/>
      <c r="B3" s="26"/>
      <c r="C3" s="26"/>
      <c r="D3" s="26"/>
      <c r="E3" s="26"/>
      <c r="F3" s="26" t="s">
        <v>406</v>
      </c>
      <c r="G3" s="17"/>
    </row>
    <row r="4" spans="1:7" s="10" customFormat="1" ht="12.75">
      <c r="A4" s="26"/>
      <c r="B4" s="26"/>
      <c r="C4" s="26"/>
      <c r="D4" s="26"/>
      <c r="E4" s="26"/>
      <c r="F4" s="26"/>
      <c r="G4" s="17"/>
    </row>
    <row r="5" spans="1:7" s="10" customFormat="1" ht="12.75">
      <c r="A5" s="26"/>
      <c r="B5" s="26"/>
      <c r="C5" s="26"/>
      <c r="D5" s="26"/>
      <c r="E5" s="26"/>
      <c r="F5" s="26"/>
      <c r="G5" s="17"/>
    </row>
    <row r="6" spans="1:7" s="1" customFormat="1" ht="18">
      <c r="A6" s="27" t="s">
        <v>220</v>
      </c>
      <c r="B6" s="27"/>
      <c r="C6" s="27"/>
      <c r="D6" s="27"/>
      <c r="E6" s="27"/>
      <c r="F6" s="27"/>
      <c r="G6" s="13"/>
    </row>
    <row r="7" spans="1:7" s="1" customFormat="1" ht="18">
      <c r="A7" s="27" t="s">
        <v>225</v>
      </c>
      <c r="B7" s="27"/>
      <c r="C7" s="27"/>
      <c r="D7" s="27"/>
      <c r="E7" s="27"/>
      <c r="F7" s="27"/>
      <c r="G7" s="13"/>
    </row>
    <row r="8" spans="1:7" s="1" customFormat="1" ht="18">
      <c r="A8" s="27" t="s">
        <v>349</v>
      </c>
      <c r="B8" s="27"/>
      <c r="C8" s="27"/>
      <c r="D8" s="27"/>
      <c r="E8" s="27"/>
      <c r="F8" s="27"/>
      <c r="G8" s="13"/>
    </row>
    <row r="9" spans="1:7" s="1" customFormat="1" ht="18">
      <c r="A9" s="27"/>
      <c r="B9" s="27"/>
      <c r="C9" s="27"/>
      <c r="D9" s="27"/>
      <c r="E9" s="27"/>
      <c r="F9" s="27"/>
      <c r="G9" s="13"/>
    </row>
    <row r="10" spans="1:7" s="1" customFormat="1" ht="18">
      <c r="A10" s="27" t="s">
        <v>223</v>
      </c>
      <c r="B10" s="27"/>
      <c r="C10" s="27"/>
      <c r="D10" s="27"/>
      <c r="E10" s="27"/>
      <c r="F10" s="27"/>
      <c r="G10" s="13"/>
    </row>
    <row r="12" spans="1:8" s="6" customFormat="1" ht="15" customHeight="1">
      <c r="A12" s="28" t="s">
        <v>146</v>
      </c>
      <c r="B12" s="28"/>
      <c r="C12" s="28"/>
      <c r="D12" s="28"/>
      <c r="E12" s="28"/>
      <c r="F12" s="28"/>
      <c r="G12" s="21" t="s">
        <v>221</v>
      </c>
      <c r="H12" s="6" t="s">
        <v>57</v>
      </c>
    </row>
    <row r="13" spans="1:8" s="6" customFormat="1" ht="15">
      <c r="A13" s="28"/>
      <c r="B13" s="28"/>
      <c r="C13" s="28"/>
      <c r="D13" s="28"/>
      <c r="E13" s="28"/>
      <c r="F13" s="28"/>
      <c r="G13" s="21" t="s">
        <v>350</v>
      </c>
      <c r="H13" s="6" t="s">
        <v>3</v>
      </c>
    </row>
    <row r="15" spans="1:10" s="2" customFormat="1" ht="12.75">
      <c r="A15" s="29" t="s">
        <v>147</v>
      </c>
      <c r="B15" s="29"/>
      <c r="C15" s="29"/>
      <c r="D15" s="29"/>
      <c r="E15" s="29"/>
      <c r="F15" s="29"/>
      <c r="G15" s="15">
        <f>SUM(G16)</f>
        <v>22890</v>
      </c>
      <c r="H15" s="15"/>
      <c r="J15" s="15"/>
    </row>
    <row r="16" spans="1:8" s="2" customFormat="1" ht="12.75">
      <c r="A16" s="29" t="s">
        <v>148</v>
      </c>
      <c r="B16" s="29"/>
      <c r="C16" s="29"/>
      <c r="D16" s="29"/>
      <c r="E16" s="29"/>
      <c r="F16" s="29"/>
      <c r="G16" s="16">
        <f>SUM(G20)</f>
        <v>22890</v>
      </c>
      <c r="H16" s="16" t="s">
        <v>4</v>
      </c>
    </row>
    <row r="17" spans="1:7" s="2" customFormat="1" ht="12.75">
      <c r="A17" s="29" t="s">
        <v>297</v>
      </c>
      <c r="B17" s="29"/>
      <c r="C17" s="29"/>
      <c r="D17" s="29"/>
      <c r="E17" s="29"/>
      <c r="F17" s="29"/>
      <c r="G17" s="16"/>
    </row>
    <row r="18" spans="1:7" s="10" customFormat="1" ht="12.75">
      <c r="A18" s="26" t="s">
        <v>190</v>
      </c>
      <c r="B18" s="26"/>
      <c r="C18" s="26"/>
      <c r="D18" s="26"/>
      <c r="E18" s="26"/>
      <c r="F18" s="26"/>
      <c r="G18" s="17"/>
    </row>
    <row r="19" spans="1:7" s="10" customFormat="1" ht="12.75">
      <c r="A19" s="26" t="s">
        <v>191</v>
      </c>
      <c r="B19" s="26"/>
      <c r="C19" s="26"/>
      <c r="D19" s="26"/>
      <c r="E19" s="26"/>
      <c r="F19" s="26"/>
      <c r="G19" s="17"/>
    </row>
    <row r="20" spans="1:7" s="10" customFormat="1" ht="12.75">
      <c r="A20" s="26" t="s">
        <v>239</v>
      </c>
      <c r="B20" s="26"/>
      <c r="C20" s="26"/>
      <c r="D20" s="26"/>
      <c r="E20" s="26"/>
      <c r="F20" s="26"/>
      <c r="G20" s="17">
        <v>22890</v>
      </c>
    </row>
    <row r="21" spans="1:7" s="2" customFormat="1" ht="12.75">
      <c r="A21" s="29" t="s">
        <v>149</v>
      </c>
      <c r="B21" s="29"/>
      <c r="C21" s="29"/>
      <c r="D21" s="29"/>
      <c r="E21" s="29"/>
      <c r="F21" s="29"/>
      <c r="G21" s="16"/>
    </row>
    <row r="22" spans="1:7" s="2" customFormat="1" ht="12.75">
      <c r="A22" s="29" t="s">
        <v>150</v>
      </c>
      <c r="B22" s="29"/>
      <c r="C22" s="29"/>
      <c r="D22" s="29"/>
      <c r="E22" s="29"/>
      <c r="F22" s="29"/>
      <c r="G22" s="16"/>
    </row>
    <row r="23" spans="1:7" s="2" customFormat="1" ht="12.75">
      <c r="A23" s="29" t="s">
        <v>151</v>
      </c>
      <c r="B23" s="29"/>
      <c r="C23" s="29"/>
      <c r="D23" s="29"/>
      <c r="E23" s="29"/>
      <c r="F23" s="29"/>
      <c r="G23" s="16"/>
    </row>
    <row r="24" spans="1:8" s="2" customFormat="1" ht="12.75">
      <c r="A24" s="29" t="s">
        <v>85</v>
      </c>
      <c r="B24" s="29"/>
      <c r="C24" s="29"/>
      <c r="D24" s="29"/>
      <c r="E24" s="29"/>
      <c r="F24" s="29"/>
      <c r="G24" s="15">
        <f>SUM(G26)</f>
        <v>471</v>
      </c>
      <c r="H24" s="15"/>
    </row>
    <row r="25" spans="1:7" s="2" customFormat="1" ht="12.75">
      <c r="A25" s="29" t="s">
        <v>22</v>
      </c>
      <c r="B25" s="29"/>
      <c r="C25" s="29"/>
      <c r="D25" s="29"/>
      <c r="E25" s="29"/>
      <c r="F25" s="29"/>
      <c r="G25" s="15"/>
    </row>
    <row r="26" spans="1:8" s="2" customFormat="1" ht="12.75">
      <c r="A26" s="29" t="s">
        <v>23</v>
      </c>
      <c r="B26" s="29"/>
      <c r="C26" s="29"/>
      <c r="D26" s="29"/>
      <c r="E26" s="29"/>
      <c r="F26" s="29"/>
      <c r="G26" s="16">
        <f>SUM(G30)</f>
        <v>471</v>
      </c>
      <c r="H26" s="16" t="s">
        <v>4</v>
      </c>
    </row>
    <row r="27" ht="12.75">
      <c r="A27" s="24" t="s">
        <v>298</v>
      </c>
    </row>
    <row r="28" ht="12.75">
      <c r="A28" s="24" t="s">
        <v>50</v>
      </c>
    </row>
    <row r="29" ht="12.75">
      <c r="A29" s="24" t="s">
        <v>51</v>
      </c>
    </row>
    <row r="30" spans="1:8" ht="12.75">
      <c r="A30" s="24" t="s">
        <v>235</v>
      </c>
      <c r="G30" s="12">
        <v>471</v>
      </c>
      <c r="H30" s="12"/>
    </row>
    <row r="31" spans="1:8" s="2" customFormat="1" ht="12.75">
      <c r="A31" s="29" t="s">
        <v>152</v>
      </c>
      <c r="B31" s="29"/>
      <c r="C31" s="29"/>
      <c r="D31" s="29"/>
      <c r="E31" s="29"/>
      <c r="F31" s="29"/>
      <c r="G31" s="15">
        <f>SUM(G32)</f>
        <v>500</v>
      </c>
      <c r="H31" s="15"/>
    </row>
    <row r="32" spans="1:8" s="2" customFormat="1" ht="12.75">
      <c r="A32" s="29" t="s">
        <v>153</v>
      </c>
      <c r="B32" s="29"/>
      <c r="C32" s="29"/>
      <c r="D32" s="29"/>
      <c r="E32" s="29"/>
      <c r="F32" s="29"/>
      <c r="G32" s="16">
        <f>SUM(G36)</f>
        <v>500</v>
      </c>
      <c r="H32" s="16" t="s">
        <v>4</v>
      </c>
    </row>
    <row r="33" ht="12.75">
      <c r="A33" s="24" t="s">
        <v>299</v>
      </c>
    </row>
    <row r="34" ht="12.75">
      <c r="A34" s="24" t="s">
        <v>14</v>
      </c>
    </row>
    <row r="35" ht="12.75">
      <c r="A35" s="24" t="s">
        <v>15</v>
      </c>
    </row>
    <row r="36" spans="1:8" ht="12.75">
      <c r="A36" s="24" t="s">
        <v>240</v>
      </c>
      <c r="G36" s="12">
        <v>500</v>
      </c>
      <c r="H36" s="12"/>
    </row>
    <row r="37" spans="1:7" s="2" customFormat="1" ht="12.75">
      <c r="A37" s="29" t="s">
        <v>27</v>
      </c>
      <c r="B37" s="29"/>
      <c r="C37" s="29"/>
      <c r="D37" s="29"/>
      <c r="E37" s="29"/>
      <c r="F37" s="29"/>
      <c r="G37" s="16"/>
    </row>
    <row r="38" spans="1:8" s="2" customFormat="1" ht="12.75">
      <c r="A38" s="29" t="s">
        <v>28</v>
      </c>
      <c r="B38" s="29"/>
      <c r="C38" s="29"/>
      <c r="D38" s="29"/>
      <c r="E38" s="29"/>
      <c r="F38" s="29"/>
      <c r="G38" s="15">
        <f>SUM(G39)</f>
        <v>15700</v>
      </c>
      <c r="H38" s="15"/>
    </row>
    <row r="39" spans="1:8" s="2" customFormat="1" ht="12.75">
      <c r="A39" s="29" t="s">
        <v>29</v>
      </c>
      <c r="B39" s="29"/>
      <c r="C39" s="29"/>
      <c r="D39" s="29"/>
      <c r="E39" s="29"/>
      <c r="F39" s="29"/>
      <c r="G39" s="16">
        <f>SUM(G43)</f>
        <v>15700</v>
      </c>
      <c r="H39" s="16" t="s">
        <v>4</v>
      </c>
    </row>
    <row r="40" ht="12.75">
      <c r="A40" s="24" t="s">
        <v>300</v>
      </c>
    </row>
    <row r="41" ht="12.75">
      <c r="A41" s="24" t="s">
        <v>50</v>
      </c>
    </row>
    <row r="42" ht="12.75">
      <c r="A42" s="24" t="s">
        <v>51</v>
      </c>
    </row>
    <row r="43" spans="1:8" ht="12.75">
      <c r="A43" s="24" t="s">
        <v>235</v>
      </c>
      <c r="G43" s="12">
        <v>15700</v>
      </c>
      <c r="H43" s="12"/>
    </row>
    <row r="44" spans="1:8" s="2" customFormat="1" ht="12.75">
      <c r="A44" s="29" t="s">
        <v>408</v>
      </c>
      <c r="B44" s="29"/>
      <c r="C44" s="29"/>
      <c r="D44" s="29"/>
      <c r="E44" s="29"/>
      <c r="F44" s="29"/>
      <c r="G44" s="15">
        <f>SUM(G47,G58,G64)</f>
        <v>215000</v>
      </c>
      <c r="H44" s="15"/>
    </row>
    <row r="45" spans="1:7" s="2" customFormat="1" ht="12.75">
      <c r="A45" s="29" t="s">
        <v>409</v>
      </c>
      <c r="B45" s="29"/>
      <c r="C45" s="29"/>
      <c r="D45" s="29"/>
      <c r="E45" s="29"/>
      <c r="F45" s="29"/>
      <c r="G45" s="15"/>
    </row>
    <row r="46" spans="1:7" s="2" customFormat="1" ht="12.75">
      <c r="A46" s="29" t="s">
        <v>352</v>
      </c>
      <c r="B46" s="29"/>
      <c r="C46" s="29"/>
      <c r="D46" s="29"/>
      <c r="E46" s="29"/>
      <c r="F46" s="29"/>
      <c r="G46" s="15"/>
    </row>
    <row r="47" spans="1:8" s="2" customFormat="1" ht="12.75">
      <c r="A47" s="29" t="s">
        <v>353</v>
      </c>
      <c r="B47" s="29"/>
      <c r="C47" s="29"/>
      <c r="D47" s="29"/>
      <c r="E47" s="29"/>
      <c r="F47" s="29"/>
      <c r="G47" s="18">
        <f>SUM(G51)</f>
        <v>195000</v>
      </c>
      <c r="H47" s="18" t="s">
        <v>4</v>
      </c>
    </row>
    <row r="48" ht="12.75">
      <c r="A48" s="24" t="s">
        <v>300</v>
      </c>
    </row>
    <row r="49" ht="12.75">
      <c r="A49" s="24" t="s">
        <v>50</v>
      </c>
    </row>
    <row r="50" ht="12.75">
      <c r="A50" s="24" t="s">
        <v>51</v>
      </c>
    </row>
    <row r="51" spans="1:8" ht="12.75">
      <c r="A51" s="24" t="s">
        <v>235</v>
      </c>
      <c r="G51" s="12">
        <v>195000</v>
      </c>
      <c r="H51" s="12"/>
    </row>
    <row r="52" spans="1:8" s="10" customFormat="1" ht="12.75">
      <c r="A52" s="26"/>
      <c r="B52" s="26"/>
      <c r="C52" s="26"/>
      <c r="D52" s="26"/>
      <c r="E52" s="26"/>
      <c r="F52" s="26"/>
      <c r="G52" s="17"/>
      <c r="H52" s="17"/>
    </row>
    <row r="53" spans="1:8" s="10" customFormat="1" ht="12.75">
      <c r="A53" s="26"/>
      <c r="B53" s="26"/>
      <c r="C53" s="26"/>
      <c r="D53" s="26"/>
      <c r="E53" s="26"/>
      <c r="F53" s="26"/>
      <c r="G53" s="17"/>
      <c r="H53" s="17"/>
    </row>
    <row r="54" spans="1:8" s="10" customFormat="1" ht="12.75">
      <c r="A54" s="26"/>
      <c r="B54" s="26"/>
      <c r="C54" s="26"/>
      <c r="D54" s="26"/>
      <c r="E54" s="26"/>
      <c r="F54" s="26"/>
      <c r="G54" s="17"/>
      <c r="H54" s="17"/>
    </row>
    <row r="55" spans="1:7" s="2" customFormat="1" ht="12.75">
      <c r="A55" s="29" t="s">
        <v>354</v>
      </c>
      <c r="B55" s="29"/>
      <c r="C55" s="29"/>
      <c r="D55" s="29"/>
      <c r="E55" s="29"/>
      <c r="F55" s="29"/>
      <c r="G55" s="16"/>
    </row>
    <row r="56" spans="1:7" s="2" customFormat="1" ht="12.75">
      <c r="A56" s="29" t="s">
        <v>185</v>
      </c>
      <c r="B56" s="29"/>
      <c r="C56" s="29"/>
      <c r="D56" s="29"/>
      <c r="E56" s="29"/>
      <c r="F56" s="29"/>
      <c r="G56" s="16"/>
    </row>
    <row r="57" spans="1:8" s="2" customFormat="1" ht="12.75">
      <c r="A57" s="29" t="s">
        <v>355</v>
      </c>
      <c r="B57" s="29"/>
      <c r="C57" s="29"/>
      <c r="D57" s="29"/>
      <c r="E57" s="29"/>
      <c r="F57" s="29"/>
      <c r="G57" s="16"/>
      <c r="H57" s="16"/>
    </row>
    <row r="58" spans="1:8" s="2" customFormat="1" ht="12.75">
      <c r="A58" s="29" t="s">
        <v>356</v>
      </c>
      <c r="B58" s="29"/>
      <c r="C58" s="29"/>
      <c r="D58" s="29"/>
      <c r="E58" s="29"/>
      <c r="F58" s="29"/>
      <c r="G58" s="16">
        <f>SUM(G62)</f>
        <v>1000</v>
      </c>
      <c r="H58" s="16" t="s">
        <v>26</v>
      </c>
    </row>
    <row r="59" ht="12.75">
      <c r="A59" s="24" t="s">
        <v>300</v>
      </c>
    </row>
    <row r="60" ht="12.75">
      <c r="A60" s="24" t="s">
        <v>50</v>
      </c>
    </row>
    <row r="61" ht="12.75">
      <c r="A61" s="24" t="s">
        <v>51</v>
      </c>
    </row>
    <row r="62" spans="1:8" ht="12.75">
      <c r="A62" s="24" t="s">
        <v>235</v>
      </c>
      <c r="G62" s="12">
        <v>1000</v>
      </c>
      <c r="H62" s="12"/>
    </row>
    <row r="63" spans="1:7" s="2" customFormat="1" ht="13.5" customHeight="1">
      <c r="A63" s="29" t="s">
        <v>357</v>
      </c>
      <c r="B63" s="29"/>
      <c r="C63" s="29"/>
      <c r="D63" s="29"/>
      <c r="E63" s="29"/>
      <c r="F63" s="29"/>
      <c r="G63" s="16"/>
    </row>
    <row r="64" spans="1:8" s="2" customFormat="1" ht="12.75">
      <c r="A64" s="29" t="s">
        <v>358</v>
      </c>
      <c r="B64" s="29"/>
      <c r="C64" s="29"/>
      <c r="D64" s="29"/>
      <c r="E64" s="29"/>
      <c r="F64" s="29"/>
      <c r="G64" s="16">
        <f>SUM(G68)</f>
        <v>19000</v>
      </c>
      <c r="H64" s="16" t="s">
        <v>4</v>
      </c>
    </row>
    <row r="65" ht="12.75">
      <c r="A65" s="24" t="s">
        <v>300</v>
      </c>
    </row>
    <row r="66" ht="12.75">
      <c r="A66" s="24" t="s">
        <v>17</v>
      </c>
    </row>
    <row r="67" ht="12.75">
      <c r="A67" s="24" t="s">
        <v>51</v>
      </c>
    </row>
    <row r="68" spans="1:8" ht="12.75">
      <c r="A68" s="24" t="s">
        <v>235</v>
      </c>
      <c r="G68" s="12">
        <v>19000</v>
      </c>
      <c r="H68" s="12"/>
    </row>
    <row r="69" ht="12.75">
      <c r="H69" s="12"/>
    </row>
    <row r="70" spans="1:8" s="5" customFormat="1" ht="12.75">
      <c r="A70" s="31" t="s">
        <v>154</v>
      </c>
      <c r="B70" s="31"/>
      <c r="C70" s="31"/>
      <c r="D70" s="31"/>
      <c r="E70" s="31"/>
      <c r="F70" s="31"/>
      <c r="G70" s="15">
        <f>SUM(G15,G24,G31,G38,G44)</f>
        <v>254561</v>
      </c>
      <c r="H70" s="15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3.5" customHeight="1"/>
    <row r="76" spans="1:7" s="1" customFormat="1" ht="18">
      <c r="A76" s="27" t="s">
        <v>224</v>
      </c>
      <c r="B76" s="27"/>
      <c r="C76" s="27"/>
      <c r="D76" s="27"/>
      <c r="E76" s="27"/>
      <c r="F76" s="27"/>
      <c r="G76" s="13"/>
    </row>
    <row r="78" spans="1:8" s="6" customFormat="1" ht="15">
      <c r="A78" s="28" t="s">
        <v>155</v>
      </c>
      <c r="B78" s="28"/>
      <c r="C78" s="28"/>
      <c r="D78" s="28"/>
      <c r="E78" s="28"/>
      <c r="F78" s="28"/>
      <c r="G78" s="21" t="s">
        <v>56</v>
      </c>
      <c r="H78" s="6" t="s">
        <v>57</v>
      </c>
    </row>
    <row r="79" spans="1:8" s="3" customFormat="1" ht="15">
      <c r="A79" s="32"/>
      <c r="B79" s="32"/>
      <c r="C79" s="32"/>
      <c r="D79" s="32"/>
      <c r="E79" s="32"/>
      <c r="F79" s="32"/>
      <c r="G79" s="14" t="s">
        <v>351</v>
      </c>
      <c r="H79" s="3" t="s">
        <v>257</v>
      </c>
    </row>
    <row r="81" spans="1:8" s="2" customFormat="1" ht="12.75">
      <c r="A81" s="29" t="s">
        <v>142</v>
      </c>
      <c r="B81" s="29"/>
      <c r="C81" s="29"/>
      <c r="D81" s="29"/>
      <c r="E81" s="29"/>
      <c r="F81" s="29"/>
      <c r="G81" s="15">
        <f>SUM(G82)</f>
        <v>22890</v>
      </c>
      <c r="H81" s="15"/>
    </row>
    <row r="82" spans="1:8" s="2" customFormat="1" ht="12.75">
      <c r="A82" s="29" t="s">
        <v>75</v>
      </c>
      <c r="B82" s="29"/>
      <c r="C82" s="29"/>
      <c r="D82" s="29"/>
      <c r="E82" s="29"/>
      <c r="F82" s="29"/>
      <c r="G82" s="16">
        <f>SUM(G83:G85)</f>
        <v>22890</v>
      </c>
      <c r="H82" s="16" t="s">
        <v>4</v>
      </c>
    </row>
    <row r="83" spans="1:8" ht="12.75">
      <c r="A83" s="24" t="s">
        <v>60</v>
      </c>
      <c r="G83" s="12">
        <v>19126</v>
      </c>
      <c r="H83" s="12"/>
    </row>
    <row r="84" spans="1:8" ht="12.75">
      <c r="A84" s="24" t="s">
        <v>62</v>
      </c>
      <c r="G84" s="12">
        <v>3295</v>
      </c>
      <c r="H84" s="12"/>
    </row>
    <row r="85" spans="1:8" ht="12.75">
      <c r="A85" s="24" t="s">
        <v>63</v>
      </c>
      <c r="G85" s="12">
        <v>469</v>
      </c>
      <c r="H85" s="12"/>
    </row>
    <row r="86" spans="1:7" s="2" customFormat="1" ht="12.75">
      <c r="A86" s="29" t="s">
        <v>18</v>
      </c>
      <c r="B86" s="29"/>
      <c r="C86" s="29"/>
      <c r="D86" s="29"/>
      <c r="E86" s="29"/>
      <c r="F86" s="29"/>
      <c r="G86" s="16"/>
    </row>
    <row r="87" spans="1:7" s="2" customFormat="1" ht="12.75">
      <c r="A87" s="29" t="s">
        <v>156</v>
      </c>
      <c r="B87" s="29"/>
      <c r="C87" s="29"/>
      <c r="D87" s="29"/>
      <c r="E87" s="29"/>
      <c r="F87" s="29"/>
      <c r="G87" s="16"/>
    </row>
    <row r="88" spans="1:7" s="2" customFormat="1" ht="12.75">
      <c r="A88" s="29" t="s">
        <v>84</v>
      </c>
      <c r="B88" s="29"/>
      <c r="C88" s="29"/>
      <c r="D88" s="29"/>
      <c r="E88" s="29"/>
      <c r="F88" s="29"/>
      <c r="G88" s="16"/>
    </row>
    <row r="89" spans="1:8" s="2" customFormat="1" ht="12.75">
      <c r="A89" s="29" t="s">
        <v>85</v>
      </c>
      <c r="B89" s="29"/>
      <c r="C89" s="29"/>
      <c r="D89" s="29"/>
      <c r="E89" s="29"/>
      <c r="F89" s="29"/>
      <c r="G89" s="15">
        <f>SUM(G91)</f>
        <v>471</v>
      </c>
      <c r="H89" s="15"/>
    </row>
    <row r="90" spans="1:7" s="2" customFormat="1" ht="12.75">
      <c r="A90" s="29" t="s">
        <v>157</v>
      </c>
      <c r="B90" s="29"/>
      <c r="C90" s="29"/>
      <c r="D90" s="29"/>
      <c r="E90" s="29"/>
      <c r="F90" s="29"/>
      <c r="G90" s="16"/>
    </row>
    <row r="91" spans="1:8" s="2" customFormat="1" ht="12.75">
      <c r="A91" s="29" t="s">
        <v>158</v>
      </c>
      <c r="B91" s="29"/>
      <c r="C91" s="29"/>
      <c r="D91" s="29"/>
      <c r="E91" s="29"/>
      <c r="F91" s="29"/>
      <c r="G91" s="16">
        <f>SUM(G92)</f>
        <v>471</v>
      </c>
      <c r="H91" s="16" t="s">
        <v>4</v>
      </c>
    </row>
    <row r="92" spans="1:8" ht="12.75">
      <c r="A92" s="24" t="s">
        <v>64</v>
      </c>
      <c r="G92" s="12">
        <v>471</v>
      </c>
      <c r="H92" s="12"/>
    </row>
    <row r="93" spans="1:8" s="2" customFormat="1" ht="12.75">
      <c r="A93" s="29" t="s">
        <v>24</v>
      </c>
      <c r="B93" s="29"/>
      <c r="C93" s="29"/>
      <c r="D93" s="29"/>
      <c r="E93" s="29"/>
      <c r="F93" s="29"/>
      <c r="G93" s="15">
        <f>SUM(G94)</f>
        <v>500</v>
      </c>
      <c r="H93" s="15"/>
    </row>
    <row r="94" spans="1:8" s="2" customFormat="1" ht="12.75">
      <c r="A94" s="29" t="s">
        <v>25</v>
      </c>
      <c r="B94" s="29"/>
      <c r="C94" s="29"/>
      <c r="D94" s="29"/>
      <c r="E94" s="29"/>
      <c r="F94" s="29"/>
      <c r="G94" s="16">
        <f>SUM(G95)</f>
        <v>500</v>
      </c>
      <c r="H94" s="16" t="s">
        <v>4</v>
      </c>
    </row>
    <row r="95" spans="1:8" s="2" customFormat="1" ht="12.75">
      <c r="A95" s="30" t="s">
        <v>159</v>
      </c>
      <c r="B95" s="29"/>
      <c r="C95" s="29"/>
      <c r="D95" s="29"/>
      <c r="E95" s="29"/>
      <c r="F95" s="29"/>
      <c r="G95" s="19">
        <v>500</v>
      </c>
      <c r="H95" s="19"/>
    </row>
    <row r="96" spans="1:7" s="2" customFormat="1" ht="12.75">
      <c r="A96" s="29" t="s">
        <v>160</v>
      </c>
      <c r="B96" s="29"/>
      <c r="C96" s="29"/>
      <c r="D96" s="29"/>
      <c r="E96" s="29"/>
      <c r="F96" s="29"/>
      <c r="G96" s="15"/>
    </row>
    <row r="97" spans="1:8" s="2" customFormat="1" ht="12.75">
      <c r="A97" s="29" t="s">
        <v>161</v>
      </c>
      <c r="B97" s="29"/>
      <c r="C97" s="29"/>
      <c r="D97" s="29"/>
      <c r="E97" s="29"/>
      <c r="F97" s="29"/>
      <c r="G97" s="15">
        <f>SUM(G98)</f>
        <v>15700</v>
      </c>
      <c r="H97" s="15"/>
    </row>
    <row r="98" spans="1:8" s="2" customFormat="1" ht="12.75">
      <c r="A98" s="29" t="s">
        <v>162</v>
      </c>
      <c r="B98" s="29"/>
      <c r="C98" s="29"/>
      <c r="D98" s="29"/>
      <c r="E98" s="29"/>
      <c r="F98" s="29"/>
      <c r="G98" s="16">
        <f>SUM(G99:G101)</f>
        <v>15700</v>
      </c>
      <c r="H98" s="16" t="s">
        <v>4</v>
      </c>
    </row>
    <row r="99" spans="1:8" ht="12.75">
      <c r="A99" s="24" t="s">
        <v>159</v>
      </c>
      <c r="G99" s="12">
        <v>700</v>
      </c>
      <c r="H99" s="12"/>
    </row>
    <row r="100" spans="1:8" ht="12.75">
      <c r="A100" s="24" t="s">
        <v>359</v>
      </c>
      <c r="H100" s="12"/>
    </row>
    <row r="101" spans="1:8" ht="12.75">
      <c r="A101" s="24" t="s">
        <v>360</v>
      </c>
      <c r="G101" s="12">
        <v>15000</v>
      </c>
      <c r="H101" s="12"/>
    </row>
    <row r="102" spans="1:8" s="2" customFormat="1" ht="12.75">
      <c r="A102" s="29" t="s">
        <v>410</v>
      </c>
      <c r="B102" s="29"/>
      <c r="C102" s="29"/>
      <c r="D102" s="29"/>
      <c r="E102" s="29"/>
      <c r="F102" s="29"/>
      <c r="G102" s="15">
        <f>SUM(G105,G118,G121)</f>
        <v>215000</v>
      </c>
      <c r="H102" s="15"/>
    </row>
    <row r="103" spans="1:8" s="10" customFormat="1" ht="12.75">
      <c r="A103" s="25" t="s">
        <v>411</v>
      </c>
      <c r="B103" s="26"/>
      <c r="C103" s="26"/>
      <c r="D103" s="26"/>
      <c r="E103" s="26"/>
      <c r="F103" s="26"/>
      <c r="G103" s="17"/>
      <c r="H103" s="17"/>
    </row>
    <row r="104" spans="1:8" s="10" customFormat="1" ht="12.75">
      <c r="A104" s="25" t="s">
        <v>361</v>
      </c>
      <c r="B104" s="26"/>
      <c r="C104" s="26"/>
      <c r="D104" s="26"/>
      <c r="E104" s="26"/>
      <c r="F104" s="26"/>
      <c r="G104" s="17"/>
      <c r="H104" s="17"/>
    </row>
    <row r="105" spans="1:8" s="9" customFormat="1" ht="12.75">
      <c r="A105" s="25" t="s">
        <v>345</v>
      </c>
      <c r="B105" s="25"/>
      <c r="C105" s="25"/>
      <c r="D105" s="25"/>
      <c r="E105" s="25"/>
      <c r="F105" s="25"/>
      <c r="G105" s="18">
        <f>SUM(G106:G114)</f>
        <v>195000</v>
      </c>
      <c r="H105" s="18" t="s">
        <v>41</v>
      </c>
    </row>
    <row r="106" spans="1:8" s="10" customFormat="1" ht="12.75">
      <c r="A106" s="26" t="s">
        <v>163</v>
      </c>
      <c r="B106" s="26"/>
      <c r="C106" s="26"/>
      <c r="D106" s="26"/>
      <c r="E106" s="26"/>
      <c r="F106" s="26"/>
      <c r="G106" s="17">
        <v>169793</v>
      </c>
      <c r="H106" s="17"/>
    </row>
    <row r="107" spans="1:8" ht="12.75">
      <c r="A107" s="24" t="s">
        <v>165</v>
      </c>
      <c r="G107" s="12">
        <v>2360</v>
      </c>
      <c r="H107" s="12"/>
    </row>
    <row r="108" spans="1:8" ht="12.75">
      <c r="A108" s="24" t="s">
        <v>164</v>
      </c>
      <c r="G108" s="12">
        <v>21736</v>
      </c>
      <c r="H108" s="12"/>
    </row>
    <row r="109" spans="1:8" ht="12.75">
      <c r="A109" s="24" t="s">
        <v>166</v>
      </c>
      <c r="G109" s="12">
        <v>58</v>
      </c>
      <c r="H109" s="12"/>
    </row>
    <row r="110" spans="1:8" ht="12.75">
      <c r="A110" s="24" t="s">
        <v>159</v>
      </c>
      <c r="G110" s="12">
        <v>503</v>
      </c>
      <c r="H110" s="12"/>
    </row>
    <row r="111" spans="1:8" ht="12.75">
      <c r="A111" s="24" t="s">
        <v>167</v>
      </c>
      <c r="G111" s="12">
        <v>460</v>
      </c>
      <c r="H111" s="12"/>
    </row>
    <row r="112" spans="1:8" ht="12.75">
      <c r="A112" s="24" t="s">
        <v>168</v>
      </c>
      <c r="G112" s="12">
        <v>35</v>
      </c>
      <c r="H112" s="12"/>
    </row>
    <row r="113" ht="12.75">
      <c r="A113" s="24" t="s">
        <v>241</v>
      </c>
    </row>
    <row r="114" spans="1:8" ht="12.75">
      <c r="A114" s="24" t="s">
        <v>169</v>
      </c>
      <c r="G114" s="12">
        <v>55</v>
      </c>
      <c r="H114" s="12"/>
    </row>
    <row r="115" spans="1:7" s="2" customFormat="1" ht="12.75">
      <c r="A115" s="29" t="s">
        <v>354</v>
      </c>
      <c r="B115" s="29"/>
      <c r="C115" s="29"/>
      <c r="D115" s="29"/>
      <c r="E115" s="29"/>
      <c r="F115" s="29"/>
      <c r="G115" s="16"/>
    </row>
    <row r="116" spans="1:7" s="2" customFormat="1" ht="12.75">
      <c r="A116" s="29" t="s">
        <v>185</v>
      </c>
      <c r="B116" s="29"/>
      <c r="C116" s="29"/>
      <c r="D116" s="29"/>
      <c r="E116" s="29"/>
      <c r="F116" s="29"/>
      <c r="G116" s="16"/>
    </row>
    <row r="117" spans="1:8" s="2" customFormat="1" ht="12.75">
      <c r="A117" s="29" t="s">
        <v>355</v>
      </c>
      <c r="B117" s="29"/>
      <c r="C117" s="29"/>
      <c r="D117" s="29"/>
      <c r="E117" s="29"/>
      <c r="F117" s="29"/>
      <c r="G117" s="16"/>
      <c r="H117" s="16"/>
    </row>
    <row r="118" spans="1:8" s="2" customFormat="1" ht="12.75">
      <c r="A118" s="29" t="s">
        <v>356</v>
      </c>
      <c r="B118" s="29"/>
      <c r="C118" s="29"/>
      <c r="D118" s="29"/>
      <c r="E118" s="29"/>
      <c r="F118" s="29"/>
      <c r="G118" s="16">
        <f>SUM(G119)</f>
        <v>1000</v>
      </c>
      <c r="H118" s="16" t="s">
        <v>41</v>
      </c>
    </row>
    <row r="119" spans="1:8" ht="12.75">
      <c r="A119" s="24" t="s">
        <v>362</v>
      </c>
      <c r="G119" s="12">
        <v>1000</v>
      </c>
      <c r="H119" s="12"/>
    </row>
    <row r="120" spans="1:7" s="2" customFormat="1" ht="12.75">
      <c r="A120" s="29" t="s">
        <v>302</v>
      </c>
      <c r="B120" s="29"/>
      <c r="C120" s="29"/>
      <c r="D120" s="29"/>
      <c r="E120" s="29"/>
      <c r="F120" s="29"/>
      <c r="G120" s="16"/>
    </row>
    <row r="121" spans="1:8" s="2" customFormat="1" ht="12.75">
      <c r="A121" s="29" t="s">
        <v>412</v>
      </c>
      <c r="B121" s="29"/>
      <c r="C121" s="29"/>
      <c r="D121" s="29"/>
      <c r="E121" s="29"/>
      <c r="F121" s="29"/>
      <c r="G121" s="16">
        <f>SUM(G122:G122)</f>
        <v>19000</v>
      </c>
      <c r="H121" s="16" t="s">
        <v>222</v>
      </c>
    </row>
    <row r="122" spans="1:8" ht="12.75">
      <c r="A122" s="24" t="s">
        <v>163</v>
      </c>
      <c r="G122" s="12">
        <v>19000</v>
      </c>
      <c r="H122" s="12"/>
    </row>
    <row r="124" spans="1:8" s="5" customFormat="1" ht="12.75">
      <c r="A124" s="31" t="s">
        <v>170</v>
      </c>
      <c r="B124" s="31"/>
      <c r="C124" s="31"/>
      <c r="D124" s="31"/>
      <c r="E124" s="31"/>
      <c r="F124" s="31"/>
      <c r="G124" s="15">
        <f>SUM(G81,G89,G93,G97,G102)</f>
        <v>254561</v>
      </c>
      <c r="H124" s="15"/>
    </row>
    <row r="130" spans="1:7" s="1" customFormat="1" ht="18">
      <c r="A130" s="27" t="s">
        <v>315</v>
      </c>
      <c r="B130" s="27"/>
      <c r="C130" s="27"/>
      <c r="D130" s="27"/>
      <c r="E130" s="27"/>
      <c r="F130" s="27"/>
      <c r="G130" s="13"/>
    </row>
    <row r="131" spans="1:7" s="1" customFormat="1" ht="18">
      <c r="A131" s="27" t="s">
        <v>363</v>
      </c>
      <c r="B131" s="27"/>
      <c r="C131" s="27"/>
      <c r="D131" s="27"/>
      <c r="E131" s="27"/>
      <c r="F131" s="27"/>
      <c r="G131" s="13"/>
    </row>
    <row r="133" spans="1:8" s="9" customFormat="1" ht="12.75">
      <c r="A133" s="25" t="s">
        <v>316</v>
      </c>
      <c r="B133" s="25"/>
      <c r="C133" s="25"/>
      <c r="D133" s="25"/>
      <c r="E133" s="25"/>
      <c r="F133" s="25"/>
      <c r="G133" s="18" t="s">
        <v>317</v>
      </c>
      <c r="H133" s="9" t="s">
        <v>318</v>
      </c>
    </row>
    <row r="134" spans="1:8" s="9" customFormat="1" ht="12.75">
      <c r="A134" s="25"/>
      <c r="B134" s="25"/>
      <c r="C134" s="25"/>
      <c r="D134" s="25"/>
      <c r="E134" s="25"/>
      <c r="F134" s="25"/>
      <c r="G134" s="18" t="s">
        <v>364</v>
      </c>
      <c r="H134" s="9" t="s">
        <v>319</v>
      </c>
    </row>
    <row r="136" spans="1:7" s="9" customFormat="1" ht="12.75">
      <c r="A136" s="25" t="s">
        <v>320</v>
      </c>
      <c r="B136" s="25"/>
      <c r="C136" s="25"/>
      <c r="D136" s="25"/>
      <c r="E136" s="25"/>
      <c r="F136" s="25"/>
      <c r="G136" s="15">
        <f>SUM(G137)</f>
        <v>10697</v>
      </c>
    </row>
    <row r="137" spans="1:8" s="9" customFormat="1" ht="12.75">
      <c r="A137" s="25" t="s">
        <v>321</v>
      </c>
      <c r="B137" s="25"/>
      <c r="C137" s="25"/>
      <c r="D137" s="25"/>
      <c r="E137" s="25"/>
      <c r="F137" s="25"/>
      <c r="G137" s="18">
        <f>SUM(G138)</f>
        <v>10697</v>
      </c>
      <c r="H137" s="9" t="s">
        <v>4</v>
      </c>
    </row>
    <row r="138" spans="1:7" s="24" customFormat="1" ht="12.75">
      <c r="A138" s="26" t="s">
        <v>323</v>
      </c>
      <c r="B138" s="25"/>
      <c r="C138" s="25"/>
      <c r="D138" s="25"/>
      <c r="E138" s="25"/>
      <c r="F138" s="25"/>
      <c r="G138" s="12">
        <v>10697</v>
      </c>
    </row>
    <row r="139" spans="1:6" ht="12.75">
      <c r="A139" s="25"/>
      <c r="B139" s="25"/>
      <c r="C139" s="25"/>
      <c r="D139" s="25"/>
      <c r="E139" s="25"/>
      <c r="F139" s="25"/>
    </row>
    <row r="140" spans="1:7" s="5" customFormat="1" ht="12.75">
      <c r="A140" s="31" t="s">
        <v>322</v>
      </c>
      <c r="B140" s="31"/>
      <c r="C140" s="31"/>
      <c r="D140" s="31"/>
      <c r="E140" s="31"/>
      <c r="F140" s="31"/>
      <c r="G140" s="15">
        <f>SUM(G136)</f>
        <v>10697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układ wykonawczy do budżetu</dc:title>
  <dc:subject/>
  <dc:creator>GOPS</dc:creator>
  <cp:keywords/>
  <dc:description/>
  <cp:lastModifiedBy>Marek</cp:lastModifiedBy>
  <cp:lastPrinted>2006-02-07T11:18:05Z</cp:lastPrinted>
  <dcterms:created xsi:type="dcterms:W3CDTF">2006-02-07T11:19:02Z</dcterms:created>
  <dcterms:modified xsi:type="dcterms:W3CDTF">2006-02-07T11:19:02Z</dcterms:modified>
  <cp:category/>
  <cp:version/>
  <cp:contentType/>
  <cp:contentStatus/>
</cp:coreProperties>
</file>